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CAVESA/Licitaciones CAV/Estado de las licitaciones y Transparencia trimestral/2023_Contratos Trimestrales_CAV/"/>
    </mc:Choice>
  </mc:AlternateContent>
  <xr:revisionPtr revIDLastSave="151" documentId="13_ncr:1_{169BBF42-F87D-4E8E-AE65-77C0511E5526}" xr6:coauthVersionLast="47" xr6:coauthVersionMax="47" xr10:uidLastSave="{68BC2FD4-6238-4AEC-BB04-F0CB4E3F7DA6}"/>
  <bookViews>
    <workbookView xWindow="-120" yWindow="-120" windowWidth="29040" windowHeight="15840" activeTab="2" xr2:uid="{723F20A0-A52C-43CF-9A57-8658E6187487}"/>
  </bookViews>
  <sheets>
    <sheet name="2023_1T" sheetId="6" r:id="rId1"/>
    <sheet name="2023_2T " sheetId="7" r:id="rId2"/>
    <sheet name="2023_3T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8" l="1"/>
  <c r="T5" i="8"/>
  <c r="S5" i="8"/>
  <c r="R5" i="8"/>
  <c r="L5" i="8"/>
  <c r="K5" i="8"/>
  <c r="I5" i="8"/>
  <c r="J6" i="8"/>
  <c r="G8" i="8" s="1"/>
  <c r="J6" i="7"/>
  <c r="G8" i="7" s="1"/>
  <c r="J6" i="6"/>
  <c r="G8" i="6" s="1"/>
  <c r="AB5" i="6" l="1"/>
</calcChain>
</file>

<file path=xl/sharedStrings.xml><?xml version="1.0" encoding="utf-8"?>
<sst xmlns="http://schemas.openxmlformats.org/spreadsheetml/2006/main" count="141" uniqueCount="54">
  <si>
    <t>CONTRATOS CARTAGENA ALTA VELOCIDAD, S.A.</t>
  </si>
  <si>
    <t>1 TRIMESTRE</t>
  </si>
  <si>
    <t>Exp.</t>
  </si>
  <si>
    <t xml:space="preserve">CPV </t>
  </si>
  <si>
    <t xml:space="preserve">CPV (TEXTO) </t>
  </si>
  <si>
    <t>OBJETO</t>
  </si>
  <si>
    <t>TIPO</t>
  </si>
  <si>
    <t>IMPORTE DE LICITACIÓN</t>
  </si>
  <si>
    <t>IMPORTE DE ADJUDICACIÓN (IVA INCLUIDO)</t>
  </si>
  <si>
    <t>IMPORTE DE ADJUDICACIÓN (BASE IMPONIBLE)</t>
  </si>
  <si>
    <t xml:space="preserve">IVA DEL IMPORTE DE ADJUDICACIÓN </t>
  </si>
  <si>
    <t>PROCEDIMIENTO</t>
  </si>
  <si>
    <t>INSTRUMENTOS DE PUBLICACIÓN</t>
  </si>
  <si>
    <t>NÚMERO DE LICITADORES</t>
  </si>
  <si>
    <t>ADJUDICATARIO</t>
  </si>
  <si>
    <t>FECHA DE FORMALIZACIÓN</t>
  </si>
  <si>
    <t>FECHA DE FORMALIZACIÓN (AÑO)</t>
  </si>
  <si>
    <t>FECHA DE FORMALIZACIÓN (TRIMESTRE)</t>
  </si>
  <si>
    <t>FECHA DE INICIO DE LA EJECUCIÓN</t>
  </si>
  <si>
    <t>DURACIÓN MESES</t>
  </si>
  <si>
    <t>MODIFICACIONES</t>
  </si>
  <si>
    <t>PRÓRROGAS</t>
  </si>
  <si>
    <t>PROCEDIMIENTOS DESIERTOS</t>
  </si>
  <si>
    <t>RESOLUCIÓN/NULIDAD/REVISIÓN DE PRECIOS/CESIÓN DE CONTRATOS</t>
  </si>
  <si>
    <t>DESESTIMIENTO Y RENUNCIA</t>
  </si>
  <si>
    <t>SUBCONTRATACIONES</t>
  </si>
  <si>
    <t>SERVICIOS</t>
  </si>
  <si>
    <t>Web/Ley de transparencia</t>
  </si>
  <si>
    <t>NO</t>
  </si>
  <si>
    <t>Nº de contratos Adjudicación Directa</t>
  </si>
  <si>
    <t>Nº de contratos Procedimiento Abierto</t>
  </si>
  <si>
    <t>Nº de contratos Procedimiento con negociación</t>
  </si>
  <si>
    <t>Resto de contratos</t>
  </si>
  <si>
    <t>Adjudicación Directa</t>
  </si>
  <si>
    <t>Estado Licitación</t>
  </si>
  <si>
    <t>Estado Contrato</t>
  </si>
  <si>
    <t>Adjudicado</t>
  </si>
  <si>
    <t>Liquidado</t>
  </si>
  <si>
    <t>72212222</t>
  </si>
  <si>
    <t>Servicios de desarrollo de software de servidores web</t>
  </si>
  <si>
    <t>Pantumaka Comunicación, S.L.</t>
  </si>
  <si>
    <t>EJERCICIO 2023</t>
  </si>
  <si>
    <t>Servicio de adaptación WEB a la LOPD</t>
  </si>
  <si>
    <t>% Total</t>
  </si>
  <si>
    <t>Nº contratos</t>
  </si>
  <si>
    <t>Importe (IVA incluido)</t>
  </si>
  <si>
    <t>Procedimientos</t>
  </si>
  <si>
    <t>2 TRIMESTRE</t>
  </si>
  <si>
    <t>3 TRIMESTRE</t>
  </si>
  <si>
    <t>En ejecución</t>
  </si>
  <si>
    <t>79000000</t>
  </si>
  <si>
    <t>Servicios a empresas: legislación, mercadotecnia, asesoría, selección de personal, imprenta y seguridad</t>
  </si>
  <si>
    <t>Servicios de Asesoría y Contabilidad</t>
  </si>
  <si>
    <t>Cauce Consultores de Negocio,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</si>
</sst>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\T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44" fontId="0" fillId="0" borderId="1" xfId="1" applyFont="1" applyBorder="1"/>
    <xf numFmtId="44" fontId="0" fillId="0" borderId="1" xfId="0" applyNumberFormat="1" applyBorder="1"/>
    <xf numFmtId="44" fontId="3" fillId="0" borderId="0" xfId="0" applyNumberFormat="1" applyFont="1"/>
    <xf numFmtId="9" fontId="0" fillId="0" borderId="1" xfId="2" applyFont="1" applyBorder="1"/>
    <xf numFmtId="0" fontId="0" fillId="0" borderId="2" xfId="0" applyBorder="1"/>
    <xf numFmtId="0" fontId="2" fillId="0" borderId="1" xfId="0" applyFont="1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4E-480C-96FC-9BB7BD8F0F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4E-480C-96FC-9BB7BD8F0F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44E-480C-96FC-9BB7BD8F0F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44E-480C-96FC-9BB7BD8F0F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'2023_1T'!$F$8:$F$11</c:f>
              <c:strCache>
                <c:ptCount val="4"/>
                <c:pt idx="0">
                  <c:v>Nº de contratos Adjudicación Directa</c:v>
                </c:pt>
                <c:pt idx="1">
                  <c:v>Nº de contratos Procedimiento Abierto</c:v>
                </c:pt>
                <c:pt idx="2">
                  <c:v>Nº de contratos 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'2023_1T'!$G$8:$G$11</c:f>
              <c:numCache>
                <c:formatCode>_("€"* #,##0.00_);_("€"* \(#,##0.00\);_("€"* "-"??_);_(@_)</c:formatCode>
                <c:ptCount val="4"/>
                <c:pt idx="0">
                  <c:v>266.2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5-44D1-BFA5-94CF0B98993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51-444E-8ADA-DA7134A66F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51-444E-8ADA-DA7134A66F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51-444E-8ADA-DA7134A66F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51-444E-8ADA-DA7134A66F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'2023_2T '!$F$8:$F$11</c:f>
              <c:strCache>
                <c:ptCount val="4"/>
                <c:pt idx="0">
                  <c:v>Nº de contratos Adjudicación Directa</c:v>
                </c:pt>
                <c:pt idx="1">
                  <c:v>Nº de contratos Procedimiento Abierto</c:v>
                </c:pt>
                <c:pt idx="2">
                  <c:v>Nº de contratos 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'2023_2T '!$G$8:$G$11</c:f>
              <c:numCache>
                <c:formatCode>_("€"* #,##0.00_);_("€"* \(#,##0.00\);_("€"*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51-444E-8ADA-DA7134A66FE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C9-4AEA-8798-DAA10A9D29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C9-4AEA-8798-DAA10A9D29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C9-4AEA-8798-DAA10A9D29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C9-4AEA-8798-DAA10A9D29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'2023_3T'!$F$8:$F$11</c:f>
              <c:strCache>
                <c:ptCount val="4"/>
                <c:pt idx="0">
                  <c:v>Nº de contratos Adjudicación Directa</c:v>
                </c:pt>
                <c:pt idx="1">
                  <c:v>Nº de contratos Procedimiento Abierto</c:v>
                </c:pt>
                <c:pt idx="2">
                  <c:v>Nº de contratos 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'2023_3T'!$G$8:$G$11</c:f>
              <c:numCache>
                <c:formatCode>_("€"* #,##0.00_);_("€"* \(#,##0.00\);_("€"* "-"??_);_(@_)</c:formatCode>
                <c:ptCount val="4"/>
                <c:pt idx="0">
                  <c:v>15609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C9-4AEA-8798-DAA10A9D29D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1299481</xdr:colOff>
      <xdr:row>12</xdr:row>
      <xdr:rowOff>138793</xdr:rowOff>
    </xdr:from>
    <xdr:to>
      <xdr:col>4</xdr:col>
      <xdr:colOff>3782784</xdr:colOff>
      <xdr:row>28</xdr:row>
      <xdr:rowOff>176893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202949-4284-12EC-5689-009CF1435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1299481</xdr:colOff>
      <xdr:row>12</xdr:row>
      <xdr:rowOff>138793</xdr:rowOff>
    </xdr:from>
    <xdr:to>
      <xdr:col>4</xdr:col>
      <xdr:colOff>3782784</xdr:colOff>
      <xdr:row>28</xdr:row>
      <xdr:rowOff>176893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929DCF-BE1A-4E57-BA3F-CFC5E6E47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1299481</xdr:colOff>
      <xdr:row>12</xdr:row>
      <xdr:rowOff>138793</xdr:rowOff>
    </xdr:from>
    <xdr:to>
      <xdr:col>4</xdr:col>
      <xdr:colOff>3782784</xdr:colOff>
      <xdr:row>28</xdr:row>
      <xdr:rowOff>176893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FED483-4236-4031-A46D-9183E67A4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2773-5838-4302-8D20-02A2B67949D6}">
  <dimension ref="B2:AB28"/>
  <sheetViews>
    <sheetView zoomScale="70" zoomScaleNormal="70" workbookViewId="0">
      <selection activeCell="F35" sqref="F35"/>
    </sheetView>
  </sheetViews>
  <sheetFormatPr baseColWidth="10" defaultColWidth="19.7109375" defaultRowHeight="15" x14ac:dyDescent="0.25"/>
  <cols>
    <col min="3" max="3" width="12.140625" bestFit="1" customWidth="1"/>
    <col min="4" max="4" width="17.5703125" customWidth="1"/>
    <col min="5" max="5" width="63" customWidth="1"/>
    <col min="6" max="6" width="75.7109375" bestFit="1" customWidth="1"/>
    <col min="7" max="7" width="19.7109375" style="3"/>
    <col min="9" max="10" width="24.85546875" bestFit="1" customWidth="1"/>
    <col min="11" max="11" width="28.5703125" bestFit="1" customWidth="1"/>
    <col min="12" max="12" width="32" bestFit="1" customWidth="1"/>
    <col min="13" max="13" width="27.140625" bestFit="1" customWidth="1"/>
    <col min="14" max="14" width="19.7109375" style="3"/>
    <col min="15" max="15" width="49.42578125" style="3" bestFit="1" customWidth="1"/>
    <col min="16" max="16" width="26.42578125" bestFit="1" customWidth="1"/>
    <col min="17" max="17" width="24.85546875" style="4" bestFit="1" customWidth="1"/>
    <col min="18" max="18" width="24.85546875" bestFit="1" customWidth="1"/>
    <col min="19" max="19" width="21.7109375" style="3" bestFit="1" customWidth="1"/>
    <col min="20" max="20" width="19.28515625" style="5" bestFit="1" customWidth="1"/>
    <col min="21" max="21" width="24.140625" style="3" bestFit="1" customWidth="1"/>
    <col min="22" max="22" width="16.42578125" style="3" customWidth="1"/>
    <col min="23" max="23" width="24.42578125" style="3" bestFit="1" customWidth="1"/>
    <col min="24" max="24" width="28.5703125" style="3" customWidth="1"/>
    <col min="25" max="25" width="24.140625" style="3" bestFit="1" customWidth="1"/>
    <col min="26" max="26" width="30.85546875" style="3" customWidth="1"/>
    <col min="27" max="27" width="18" style="5" bestFit="1" customWidth="1"/>
  </cols>
  <sheetData>
    <row r="2" spans="2:28" ht="26.25" x14ac:dyDescent="0.4">
      <c r="B2" s="1" t="s">
        <v>41</v>
      </c>
      <c r="E2" s="1" t="s">
        <v>0</v>
      </c>
      <c r="F2" s="2"/>
      <c r="G2" s="2" t="s">
        <v>1</v>
      </c>
      <c r="H2" s="2"/>
      <c r="I2" s="2"/>
      <c r="J2" s="2"/>
      <c r="K2" s="2"/>
      <c r="L2" s="2"/>
    </row>
    <row r="3" spans="2:28" ht="14.25" customHeight="1" x14ac:dyDescent="0.4">
      <c r="E3" s="2"/>
      <c r="F3" s="2"/>
      <c r="G3" s="2"/>
      <c r="H3" s="2"/>
      <c r="I3" s="2"/>
      <c r="J3" s="2"/>
      <c r="K3" s="2"/>
      <c r="L3" s="2"/>
    </row>
    <row r="4" spans="2:28" s="3" customFormat="1" ht="60" x14ac:dyDescent="0.25">
      <c r="B4" s="6" t="s">
        <v>34</v>
      </c>
      <c r="C4" s="6" t="s">
        <v>35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7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43</v>
      </c>
    </row>
    <row r="5" spans="2:28" x14ac:dyDescent="0.25">
      <c r="B5" s="8" t="s">
        <v>36</v>
      </c>
      <c r="C5" s="8" t="s">
        <v>37</v>
      </c>
      <c r="D5" s="9">
        <v>202301</v>
      </c>
      <c r="E5" s="10" t="s">
        <v>38</v>
      </c>
      <c r="F5" s="8" t="s">
        <v>39</v>
      </c>
      <c r="G5" s="8" t="s">
        <v>42</v>
      </c>
      <c r="H5" s="9" t="s">
        <v>26</v>
      </c>
      <c r="I5" s="17">
        <v>266.2</v>
      </c>
      <c r="J5" s="18">
        <v>266.2</v>
      </c>
      <c r="K5" s="14">
        <v>220</v>
      </c>
      <c r="L5" s="14">
        <v>46.199999999999989</v>
      </c>
      <c r="M5" s="9" t="s">
        <v>33</v>
      </c>
      <c r="N5" s="9" t="s">
        <v>27</v>
      </c>
      <c r="O5" s="9">
        <v>1</v>
      </c>
      <c r="P5" s="9" t="s">
        <v>40</v>
      </c>
      <c r="Q5" s="11">
        <v>44971</v>
      </c>
      <c r="R5" s="12">
        <v>2023</v>
      </c>
      <c r="S5" s="13">
        <v>1</v>
      </c>
      <c r="T5" s="11">
        <v>44971</v>
      </c>
      <c r="U5" s="9">
        <v>0.5</v>
      </c>
      <c r="V5" s="9" t="s">
        <v>28</v>
      </c>
      <c r="W5" s="9" t="s">
        <v>28</v>
      </c>
      <c r="X5" s="9" t="s">
        <v>28</v>
      </c>
      <c r="Y5" s="9" t="s">
        <v>28</v>
      </c>
      <c r="Z5" s="9" t="s">
        <v>28</v>
      </c>
      <c r="AA5" s="9" t="s">
        <v>28</v>
      </c>
      <c r="AB5" s="20">
        <f>J5/J6</f>
        <v>1</v>
      </c>
    </row>
    <row r="6" spans="2:28" ht="26.25" x14ac:dyDescent="0.4">
      <c r="E6" s="2"/>
      <c r="F6" s="2"/>
      <c r="G6" s="2"/>
      <c r="H6" s="2"/>
      <c r="I6" s="2"/>
      <c r="J6" s="19">
        <f>SUM(J5)</f>
        <v>266.2</v>
      </c>
      <c r="K6" s="2"/>
      <c r="L6" s="2"/>
    </row>
    <row r="7" spans="2:28" x14ac:dyDescent="0.25">
      <c r="F7" s="22" t="s">
        <v>46</v>
      </c>
      <c r="G7" s="22" t="s">
        <v>45</v>
      </c>
      <c r="H7" s="22" t="s">
        <v>44</v>
      </c>
      <c r="M7" s="3"/>
      <c r="P7" s="15"/>
      <c r="R7" s="15"/>
      <c r="S7" s="16"/>
    </row>
    <row r="8" spans="2:28" x14ac:dyDescent="0.25">
      <c r="F8" s="21" t="s">
        <v>29</v>
      </c>
      <c r="G8" s="18">
        <f>J6</f>
        <v>266.2</v>
      </c>
      <c r="H8" s="8">
        <v>1</v>
      </c>
      <c r="M8" s="3"/>
      <c r="P8" s="15"/>
      <c r="R8" s="15"/>
      <c r="S8" s="16"/>
    </row>
    <row r="9" spans="2:28" x14ac:dyDescent="0.25">
      <c r="F9" s="8" t="s">
        <v>30</v>
      </c>
      <c r="G9" s="18">
        <v>0</v>
      </c>
      <c r="H9" s="8">
        <v>0</v>
      </c>
      <c r="M9" s="3"/>
      <c r="P9" s="15"/>
      <c r="R9" s="15"/>
      <c r="S9" s="16"/>
    </row>
    <row r="10" spans="2:28" x14ac:dyDescent="0.25">
      <c r="F10" s="8" t="s">
        <v>31</v>
      </c>
      <c r="G10" s="17">
        <v>0</v>
      </c>
      <c r="H10" s="8">
        <v>0</v>
      </c>
      <c r="M10" s="3"/>
      <c r="P10" s="15"/>
      <c r="R10" s="15"/>
      <c r="S10" s="16"/>
    </row>
    <row r="11" spans="2:28" x14ac:dyDescent="0.25">
      <c r="F11" s="8" t="s">
        <v>32</v>
      </c>
      <c r="G11" s="17">
        <v>0</v>
      </c>
      <c r="H11" s="8">
        <v>0</v>
      </c>
      <c r="M11" s="3"/>
      <c r="P11" s="15"/>
      <c r="R11" s="15"/>
      <c r="S11" s="16"/>
    </row>
    <row r="12" spans="2:28" x14ac:dyDescent="0.25">
      <c r="M12" s="3"/>
    </row>
    <row r="13" spans="2:28" x14ac:dyDescent="0.25">
      <c r="M13" s="3"/>
    </row>
    <row r="14" spans="2:28" x14ac:dyDescent="0.25">
      <c r="M14" s="3"/>
    </row>
    <row r="15" spans="2:28" x14ac:dyDescent="0.25">
      <c r="M15" s="3"/>
    </row>
    <row r="16" spans="2:28" x14ac:dyDescent="0.25">
      <c r="M16" s="3"/>
    </row>
    <row r="17" spans="13:13" x14ac:dyDescent="0.25">
      <c r="M17" s="3"/>
    </row>
    <row r="18" spans="13:13" x14ac:dyDescent="0.25">
      <c r="M18" s="3"/>
    </row>
    <row r="19" spans="13:13" x14ac:dyDescent="0.25">
      <c r="M19" s="3"/>
    </row>
    <row r="20" spans="13:13" x14ac:dyDescent="0.25">
      <c r="M20" s="3"/>
    </row>
    <row r="21" spans="13:13" x14ac:dyDescent="0.25">
      <c r="M21" s="3"/>
    </row>
    <row r="22" spans="13:13" x14ac:dyDescent="0.25">
      <c r="M22" s="3"/>
    </row>
    <row r="23" spans="13:13" x14ac:dyDescent="0.25">
      <c r="M23" s="3"/>
    </row>
    <row r="24" spans="13:13" x14ac:dyDescent="0.25">
      <c r="M24" s="3"/>
    </row>
    <row r="25" spans="13:13" x14ac:dyDescent="0.25">
      <c r="M25" s="3"/>
    </row>
    <row r="26" spans="13:13" x14ac:dyDescent="0.25">
      <c r="M26" s="3"/>
    </row>
    <row r="27" spans="13:13" x14ac:dyDescent="0.25">
      <c r="M27" s="3"/>
    </row>
    <row r="28" spans="13:13" x14ac:dyDescent="0.25">
      <c r="M28" s="3"/>
    </row>
  </sheetData>
  <dataValidations disablePrompts="1" count="3">
    <dataValidation type="list" allowBlank="1" showInputMessage="1" showErrorMessage="1" sqref="H5" xr:uid="{9876E30F-EA94-4991-A9A6-A6E19FBFDC5D}">
      <formula1>"OBRA, CONCESIÓN DE OBRAS,CONCESIÓN DE SERVICIOS,SUMINISTRO,SERVICIOS"</formula1>
    </dataValidation>
    <dataValidation type="list" allowBlank="1" showInputMessage="1" showErrorMessage="1" sqref="B5" xr:uid="{36103261-E437-471F-8246-3985EF06BB0D}">
      <formula1>"Cerrado,Publicado en la Plataforma,Elaboración, Adjudicado"</formula1>
    </dataValidation>
    <dataValidation type="list" allowBlank="1" showInputMessage="1" showErrorMessage="1" sqref="N5" xr:uid="{9A2B92DF-1EB5-45F6-A2FE-A21230F3B011}">
      <formula1>"Perfil del contratante,Web/Ley de transparencia"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EA33-6128-4967-8527-9E0DB1246387}">
  <dimension ref="B2:AB28"/>
  <sheetViews>
    <sheetView zoomScale="70" zoomScaleNormal="70" workbookViewId="0">
      <selection activeCell="F39" sqref="F39"/>
    </sheetView>
  </sheetViews>
  <sheetFormatPr baseColWidth="10" defaultColWidth="19.7109375" defaultRowHeight="15" x14ac:dyDescent="0.25"/>
  <cols>
    <col min="3" max="3" width="12.140625" bestFit="1" customWidth="1"/>
    <col min="4" max="4" width="17.5703125" customWidth="1"/>
    <col min="5" max="5" width="63" customWidth="1"/>
    <col min="6" max="6" width="75.7109375" bestFit="1" customWidth="1"/>
    <col min="7" max="7" width="19.7109375" style="3"/>
    <col min="9" max="10" width="24.85546875" bestFit="1" customWidth="1"/>
    <col min="11" max="11" width="28.5703125" bestFit="1" customWidth="1"/>
    <col min="12" max="12" width="32" bestFit="1" customWidth="1"/>
    <col min="13" max="13" width="27.140625" bestFit="1" customWidth="1"/>
    <col min="14" max="14" width="19.7109375" style="3"/>
    <col min="15" max="15" width="49.42578125" style="3" bestFit="1" customWidth="1"/>
    <col min="16" max="16" width="26.42578125" bestFit="1" customWidth="1"/>
    <col min="17" max="17" width="24.85546875" style="4" bestFit="1" customWidth="1"/>
    <col min="18" max="18" width="24.85546875" bestFit="1" customWidth="1"/>
    <col min="19" max="19" width="21.7109375" style="3" bestFit="1" customWidth="1"/>
    <col min="20" max="20" width="19.28515625" style="5" bestFit="1" customWidth="1"/>
    <col min="21" max="21" width="24.140625" style="3" bestFit="1" customWidth="1"/>
    <col min="22" max="22" width="16.42578125" style="3" customWidth="1"/>
    <col min="23" max="23" width="24.42578125" style="3" bestFit="1" customWidth="1"/>
    <col min="24" max="24" width="28.5703125" style="3" customWidth="1"/>
    <col min="25" max="25" width="24.140625" style="3" bestFit="1" customWidth="1"/>
    <col min="26" max="26" width="30.85546875" style="3" customWidth="1"/>
    <col min="27" max="27" width="18" style="5" bestFit="1" customWidth="1"/>
  </cols>
  <sheetData>
    <row r="2" spans="2:28" ht="26.25" x14ac:dyDescent="0.4">
      <c r="B2" s="1" t="s">
        <v>41</v>
      </c>
      <c r="E2" s="1" t="s">
        <v>0</v>
      </c>
      <c r="F2" s="2"/>
      <c r="G2" s="2" t="s">
        <v>47</v>
      </c>
      <c r="H2" s="2"/>
      <c r="I2" s="2"/>
      <c r="J2" s="2"/>
      <c r="K2" s="2"/>
      <c r="L2" s="2"/>
    </row>
    <row r="3" spans="2:28" ht="14.25" customHeight="1" x14ac:dyDescent="0.4">
      <c r="E3" s="2"/>
      <c r="F3" s="2"/>
      <c r="G3" s="2"/>
      <c r="H3" s="2"/>
      <c r="I3" s="2"/>
      <c r="J3" s="2"/>
      <c r="K3" s="2"/>
      <c r="L3" s="2"/>
    </row>
    <row r="4" spans="2:28" s="3" customFormat="1" ht="60" x14ac:dyDescent="0.25">
      <c r="B4" s="6" t="s">
        <v>34</v>
      </c>
      <c r="C4" s="6" t="s">
        <v>35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7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43</v>
      </c>
    </row>
    <row r="5" spans="2:28" x14ac:dyDescent="0.25">
      <c r="B5" s="8"/>
      <c r="C5" s="8"/>
      <c r="D5" s="9"/>
      <c r="E5" s="10"/>
      <c r="F5" s="8"/>
      <c r="G5" s="8"/>
      <c r="H5" s="9"/>
      <c r="I5" s="17"/>
      <c r="J5" s="18"/>
      <c r="K5" s="14"/>
      <c r="L5" s="14"/>
      <c r="M5" s="9"/>
      <c r="N5" s="9"/>
      <c r="O5" s="9"/>
      <c r="P5" s="9"/>
      <c r="Q5" s="11"/>
      <c r="R5" s="12"/>
      <c r="S5" s="13"/>
      <c r="T5" s="11"/>
      <c r="U5" s="9"/>
      <c r="V5" s="9"/>
      <c r="W5" s="9"/>
      <c r="X5" s="9"/>
      <c r="Y5" s="9"/>
      <c r="Z5" s="9"/>
      <c r="AA5" s="9"/>
      <c r="AB5" s="20"/>
    </row>
    <row r="6" spans="2:28" ht="26.25" x14ac:dyDescent="0.4">
      <c r="E6" s="2"/>
      <c r="F6" s="2"/>
      <c r="G6" s="2"/>
      <c r="H6" s="2"/>
      <c r="I6" s="2"/>
      <c r="J6" s="19">
        <f>SUM(J5)</f>
        <v>0</v>
      </c>
      <c r="K6" s="2"/>
      <c r="L6" s="2"/>
    </row>
    <row r="7" spans="2:28" x14ac:dyDescent="0.25">
      <c r="F7" s="22" t="s">
        <v>46</v>
      </c>
      <c r="G7" s="22" t="s">
        <v>45</v>
      </c>
      <c r="H7" s="22" t="s">
        <v>44</v>
      </c>
      <c r="M7" s="3"/>
      <c r="P7" s="15"/>
      <c r="R7" s="15"/>
      <c r="S7" s="16"/>
    </row>
    <row r="8" spans="2:28" x14ac:dyDescent="0.25">
      <c r="F8" s="21" t="s">
        <v>29</v>
      </c>
      <c r="G8" s="18">
        <f>J6</f>
        <v>0</v>
      </c>
      <c r="H8" s="8">
        <v>1</v>
      </c>
      <c r="M8" s="3"/>
      <c r="P8" s="15"/>
      <c r="R8" s="15"/>
      <c r="S8" s="16"/>
    </row>
    <row r="9" spans="2:28" x14ac:dyDescent="0.25">
      <c r="F9" s="8" t="s">
        <v>30</v>
      </c>
      <c r="G9" s="18">
        <v>0</v>
      </c>
      <c r="H9" s="8">
        <v>0</v>
      </c>
      <c r="M9" s="3"/>
      <c r="P9" s="15"/>
      <c r="R9" s="15"/>
      <c r="S9" s="16"/>
    </row>
    <row r="10" spans="2:28" x14ac:dyDescent="0.25">
      <c r="F10" s="8" t="s">
        <v>31</v>
      </c>
      <c r="G10" s="17">
        <v>0</v>
      </c>
      <c r="H10" s="8">
        <v>0</v>
      </c>
      <c r="M10" s="3"/>
      <c r="P10" s="15"/>
      <c r="R10" s="15"/>
      <c r="S10" s="16"/>
    </row>
    <row r="11" spans="2:28" x14ac:dyDescent="0.25">
      <c r="F11" s="8" t="s">
        <v>32</v>
      </c>
      <c r="G11" s="17">
        <v>0</v>
      </c>
      <c r="H11" s="8">
        <v>0</v>
      </c>
      <c r="M11" s="3"/>
      <c r="P11" s="15"/>
      <c r="R11" s="15"/>
      <c r="S11" s="16"/>
    </row>
    <row r="12" spans="2:28" x14ac:dyDescent="0.25">
      <c r="M12" s="3"/>
    </row>
    <row r="13" spans="2:28" x14ac:dyDescent="0.25">
      <c r="M13" s="3"/>
    </row>
    <row r="14" spans="2:28" x14ac:dyDescent="0.25">
      <c r="M14" s="3"/>
    </row>
    <row r="15" spans="2:28" x14ac:dyDescent="0.25">
      <c r="M15" s="3"/>
    </row>
    <row r="16" spans="2:28" x14ac:dyDescent="0.25">
      <c r="M16" s="3"/>
    </row>
    <row r="17" spans="13:13" x14ac:dyDescent="0.25">
      <c r="M17" s="3"/>
    </row>
    <row r="18" spans="13:13" x14ac:dyDescent="0.25">
      <c r="M18" s="3"/>
    </row>
    <row r="19" spans="13:13" x14ac:dyDescent="0.25">
      <c r="M19" s="3"/>
    </row>
    <row r="20" spans="13:13" x14ac:dyDescent="0.25">
      <c r="M20" s="3"/>
    </row>
    <row r="21" spans="13:13" x14ac:dyDescent="0.25">
      <c r="M21" s="3"/>
    </row>
    <row r="22" spans="13:13" x14ac:dyDescent="0.25">
      <c r="M22" s="3"/>
    </row>
    <row r="23" spans="13:13" x14ac:dyDescent="0.25">
      <c r="M23" s="3"/>
    </row>
    <row r="24" spans="13:13" x14ac:dyDescent="0.25">
      <c r="M24" s="3"/>
    </row>
    <row r="25" spans="13:13" x14ac:dyDescent="0.25">
      <c r="M25" s="3"/>
    </row>
    <row r="26" spans="13:13" x14ac:dyDescent="0.25">
      <c r="M26" s="3"/>
    </row>
    <row r="27" spans="13:13" x14ac:dyDescent="0.25">
      <c r="M27" s="3"/>
    </row>
    <row r="28" spans="13:13" x14ac:dyDescent="0.25">
      <c r="M28" s="3"/>
    </row>
  </sheetData>
  <dataValidations count="3">
    <dataValidation type="list" allowBlank="1" showInputMessage="1" showErrorMessage="1" sqref="N5" xr:uid="{4B3A3F1B-2D04-4813-97B0-EB4E976A58A6}">
      <formula1>"Perfil del contratante,Web/Ley de transparencia"</formula1>
    </dataValidation>
    <dataValidation type="list" allowBlank="1" showInputMessage="1" showErrorMessage="1" sqref="B5" xr:uid="{DED2B43B-C937-45A8-BD62-7797B0E32CFA}">
      <formula1>"Cerrado,Publicado en la Plataforma,Elaboración, Adjudicado"</formula1>
    </dataValidation>
    <dataValidation type="list" allowBlank="1" showInputMessage="1" showErrorMessage="1" sqref="H5" xr:uid="{F8084343-51B8-4A01-ADB6-44D6A7CD4105}">
      <formula1>"OBRA, CONCESIÓN DE OBRAS,CONCESIÓN DE SERVICIOS,SUMINISTRO,SERVICIOS"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C26B-0F73-4702-8019-BFFD28ECC682}">
  <dimension ref="B2:AB28"/>
  <sheetViews>
    <sheetView tabSelected="1" zoomScale="70" zoomScaleNormal="70" workbookViewId="0">
      <selection activeCell="AB13" sqref="AB13"/>
    </sheetView>
  </sheetViews>
  <sheetFormatPr baseColWidth="10" defaultColWidth="19.7109375" defaultRowHeight="15" x14ac:dyDescent="0.25"/>
  <cols>
    <col min="3" max="3" width="12.140625" bestFit="1" customWidth="1"/>
    <col min="4" max="4" width="17.5703125" customWidth="1"/>
    <col min="5" max="5" width="63" customWidth="1"/>
    <col min="6" max="6" width="75.7109375" bestFit="1" customWidth="1"/>
    <col min="7" max="7" width="19.7109375" style="3"/>
    <col min="9" max="10" width="24.85546875" bestFit="1" customWidth="1"/>
    <col min="11" max="11" width="28.5703125" bestFit="1" customWidth="1"/>
    <col min="12" max="12" width="32" bestFit="1" customWidth="1"/>
    <col min="13" max="13" width="27.140625" bestFit="1" customWidth="1"/>
    <col min="14" max="14" width="19.7109375" style="3"/>
    <col min="15" max="15" width="49.42578125" style="3" bestFit="1" customWidth="1"/>
    <col min="16" max="16" width="26.42578125" bestFit="1" customWidth="1"/>
    <col min="17" max="17" width="24.85546875" style="4" bestFit="1" customWidth="1"/>
    <col min="18" max="18" width="24.85546875" bestFit="1" customWidth="1"/>
    <col min="19" max="19" width="21.7109375" style="3" bestFit="1" customWidth="1"/>
    <col min="20" max="20" width="19.28515625" style="5" bestFit="1" customWidth="1"/>
    <col min="21" max="21" width="24.140625" style="3" bestFit="1" customWidth="1"/>
    <col min="22" max="22" width="16.42578125" style="3" customWidth="1"/>
    <col min="23" max="23" width="24.42578125" style="3" bestFit="1" customWidth="1"/>
    <col min="24" max="24" width="28.5703125" style="3" customWidth="1"/>
    <col min="25" max="25" width="24.140625" style="3" bestFit="1" customWidth="1"/>
    <col min="26" max="26" width="30.85546875" style="3" customWidth="1"/>
    <col min="27" max="27" width="18" style="5" bestFit="1" customWidth="1"/>
  </cols>
  <sheetData>
    <row r="2" spans="2:28" ht="26.25" x14ac:dyDescent="0.4">
      <c r="B2" s="1" t="s">
        <v>41</v>
      </c>
      <c r="E2" s="1" t="s">
        <v>0</v>
      </c>
      <c r="F2" s="2"/>
      <c r="G2" s="2" t="s">
        <v>48</v>
      </c>
      <c r="H2" s="2"/>
      <c r="I2" s="2"/>
      <c r="J2" s="2"/>
      <c r="K2" s="2"/>
      <c r="L2" s="2"/>
    </row>
    <row r="3" spans="2:28" ht="14.25" customHeight="1" x14ac:dyDescent="0.4">
      <c r="E3" s="2"/>
      <c r="F3" s="2"/>
      <c r="G3" s="2"/>
      <c r="H3" s="2"/>
      <c r="I3" s="2"/>
      <c r="J3" s="2"/>
      <c r="K3" s="2"/>
      <c r="L3" s="2"/>
    </row>
    <row r="4" spans="2:28" s="3" customFormat="1" ht="60" x14ac:dyDescent="0.25">
      <c r="B4" s="6" t="s">
        <v>34</v>
      </c>
      <c r="C4" s="6" t="s">
        <v>35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7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43</v>
      </c>
    </row>
    <row r="5" spans="2:28" x14ac:dyDescent="0.25">
      <c r="B5" s="8" t="s">
        <v>36</v>
      </c>
      <c r="C5" s="8" t="s">
        <v>49</v>
      </c>
      <c r="D5" s="9">
        <v>202302</v>
      </c>
      <c r="E5" s="10" t="s">
        <v>50</v>
      </c>
      <c r="F5" s="23" t="s">
        <v>51</v>
      </c>
      <c r="G5" s="24" t="s">
        <v>52</v>
      </c>
      <c r="H5" s="9" t="s">
        <v>26</v>
      </c>
      <c r="I5" s="17">
        <f>13005*1.21</f>
        <v>15736.05</v>
      </c>
      <c r="J5" s="18">
        <v>15609</v>
      </c>
      <c r="K5" s="14">
        <f t="shared" ref="K5" si="0">J5/1.21</f>
        <v>12900</v>
      </c>
      <c r="L5" s="14">
        <f t="shared" ref="L5" si="1">J5-K5</f>
        <v>2709</v>
      </c>
      <c r="M5" s="9" t="s">
        <v>33</v>
      </c>
      <c r="N5" s="9" t="s">
        <v>27</v>
      </c>
      <c r="O5" s="9">
        <v>3</v>
      </c>
      <c r="P5" s="9" t="s">
        <v>53</v>
      </c>
      <c r="Q5" s="11">
        <v>45195</v>
      </c>
      <c r="R5" s="12">
        <f t="shared" ref="R5" si="2">YEAR(Q5)</f>
        <v>2023</v>
      </c>
      <c r="S5" s="13">
        <f t="shared" ref="S5" si="3">ROUNDUP(MONTH(Q5)/3,0)</f>
        <v>3</v>
      </c>
      <c r="T5" s="11">
        <f>Q5</f>
        <v>45195</v>
      </c>
      <c r="U5" s="9">
        <v>12</v>
      </c>
      <c r="V5" s="9" t="s">
        <v>28</v>
      </c>
      <c r="W5" s="9" t="s">
        <v>28</v>
      </c>
      <c r="X5" s="9" t="s">
        <v>28</v>
      </c>
      <c r="Y5" s="9" t="s">
        <v>28</v>
      </c>
      <c r="Z5" s="9" t="s">
        <v>28</v>
      </c>
      <c r="AA5" s="9" t="s">
        <v>28</v>
      </c>
      <c r="AB5" s="20">
        <f>J5/J6</f>
        <v>1</v>
      </c>
    </row>
    <row r="6" spans="2:28" ht="26.25" x14ac:dyDescent="0.4">
      <c r="E6" s="2"/>
      <c r="F6" s="2"/>
      <c r="G6" s="2"/>
      <c r="H6" s="2"/>
      <c r="I6" s="2"/>
      <c r="J6" s="19">
        <f>SUM(J5)</f>
        <v>15609</v>
      </c>
      <c r="K6" s="2"/>
      <c r="L6" s="2"/>
    </row>
    <row r="7" spans="2:28" x14ac:dyDescent="0.25">
      <c r="F7" s="22" t="s">
        <v>46</v>
      </c>
      <c r="G7" s="22" t="s">
        <v>45</v>
      </c>
      <c r="H7" s="22" t="s">
        <v>44</v>
      </c>
      <c r="M7" s="3"/>
      <c r="P7" s="15"/>
      <c r="R7" s="15"/>
      <c r="S7" s="16"/>
    </row>
    <row r="8" spans="2:28" x14ac:dyDescent="0.25">
      <c r="F8" s="21" t="s">
        <v>29</v>
      </c>
      <c r="G8" s="18">
        <f>J6</f>
        <v>15609</v>
      </c>
      <c r="H8" s="8">
        <v>1</v>
      </c>
      <c r="M8" s="3"/>
      <c r="P8" s="15"/>
      <c r="R8" s="15"/>
      <c r="S8" s="16"/>
    </row>
    <row r="9" spans="2:28" x14ac:dyDescent="0.25">
      <c r="F9" s="8" t="s">
        <v>30</v>
      </c>
      <c r="G9" s="18">
        <v>0</v>
      </c>
      <c r="H9" s="8">
        <v>0</v>
      </c>
      <c r="M9" s="3"/>
      <c r="P9" s="15"/>
      <c r="R9" s="15"/>
      <c r="S9" s="16"/>
    </row>
    <row r="10" spans="2:28" x14ac:dyDescent="0.25">
      <c r="F10" s="8" t="s">
        <v>31</v>
      </c>
      <c r="G10" s="17">
        <v>0</v>
      </c>
      <c r="H10" s="8">
        <v>0</v>
      </c>
      <c r="M10" s="3"/>
      <c r="P10" s="15"/>
      <c r="R10" s="15"/>
      <c r="S10" s="16"/>
    </row>
    <row r="11" spans="2:28" x14ac:dyDescent="0.25">
      <c r="F11" s="8" t="s">
        <v>32</v>
      </c>
      <c r="G11" s="17">
        <v>0</v>
      </c>
      <c r="H11" s="8">
        <v>0</v>
      </c>
      <c r="M11" s="3"/>
      <c r="P11" s="15"/>
      <c r="R11" s="15"/>
      <c r="S11" s="16"/>
    </row>
    <row r="12" spans="2:28" x14ac:dyDescent="0.25">
      <c r="M12" s="3"/>
    </row>
    <row r="13" spans="2:28" x14ac:dyDescent="0.25">
      <c r="M13" s="3"/>
    </row>
    <row r="14" spans="2:28" x14ac:dyDescent="0.25">
      <c r="M14" s="3"/>
    </row>
    <row r="15" spans="2:28" x14ac:dyDescent="0.25">
      <c r="M15" s="3"/>
    </row>
    <row r="16" spans="2:28" x14ac:dyDescent="0.25">
      <c r="M16" s="3"/>
    </row>
    <row r="17" spans="13:13" x14ac:dyDescent="0.25">
      <c r="M17" s="3"/>
    </row>
    <row r="18" spans="13:13" x14ac:dyDescent="0.25">
      <c r="M18" s="3"/>
    </row>
    <row r="19" spans="13:13" x14ac:dyDescent="0.25">
      <c r="M19" s="3"/>
    </row>
    <row r="20" spans="13:13" x14ac:dyDescent="0.25">
      <c r="M20" s="3"/>
    </row>
    <row r="21" spans="13:13" x14ac:dyDescent="0.25">
      <c r="M21" s="3"/>
    </row>
    <row r="22" spans="13:13" x14ac:dyDescent="0.25">
      <c r="M22" s="3"/>
    </row>
    <row r="23" spans="13:13" x14ac:dyDescent="0.25">
      <c r="M23" s="3"/>
    </row>
    <row r="24" spans="13:13" x14ac:dyDescent="0.25">
      <c r="M24" s="3"/>
    </row>
    <row r="25" spans="13:13" x14ac:dyDescent="0.25">
      <c r="M25" s="3"/>
    </row>
    <row r="26" spans="13:13" x14ac:dyDescent="0.25">
      <c r="M26" s="3"/>
    </row>
    <row r="27" spans="13:13" x14ac:dyDescent="0.25">
      <c r="M27" s="3"/>
    </row>
    <row r="28" spans="13:13" x14ac:dyDescent="0.25">
      <c r="M28" s="3"/>
    </row>
  </sheetData>
  <dataValidations count="3">
    <dataValidation type="list" allowBlank="1" showInputMessage="1" showErrorMessage="1" sqref="H5" xr:uid="{58C38F83-CA94-43EF-AE9A-841AD5E21BEC}">
      <formula1>"OBRA, CONCESIÓN DE OBRAS,CONCESIÓN DE SERVICIOS,SUMINISTRO,SERVICIOS"</formula1>
    </dataValidation>
    <dataValidation type="list" allowBlank="1" showInputMessage="1" showErrorMessage="1" sqref="B5" xr:uid="{CC3D7F71-3D87-4A1D-BF55-758412286B60}">
      <formula1>"Cerrado,Publicado en la Plataforma,Elaboración, Adjudicado"</formula1>
    </dataValidation>
    <dataValidation type="list" allowBlank="1" showInputMessage="1" showErrorMessage="1" sqref="N5" xr:uid="{EB38F48B-EAFE-48AC-A914-AD7FB98C57C9}">
      <formula1>"Perfil del contratante,Web/Ley de transparencia"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2023_1T</vt:lpstr>
      <vt:lpstr>2023_2T </vt:lpstr>
      <vt:lpstr>2023_3T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Álvaro Gil Torrano</cp:lastModifiedBy>
  <cp:lastPrinted>2019-06-21T09:56:02Z</cp:lastPrinted>
  <dcterms:created xsi:type="dcterms:W3CDTF">2018-12-17T10:42:42Z</dcterms:created>
  <dcterms:modified xsi:type="dcterms:W3CDTF">2023-10-09T08:48:17Z</dcterms:modified>
</cp:coreProperties>
</file>