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murciacartagena-my.sharepoint.com/personal/agil_murciacartagena-ave_es1/Documents/Z/__MAV_CAV/Procedimientos/Publicación Contratos/"/>
    </mc:Choice>
  </mc:AlternateContent>
  <xr:revisionPtr revIDLastSave="358" documentId="13_ncr:20001_{28CDD6A3-6E9E-4825-9AC5-78425B0D7F68}" xr6:coauthVersionLast="47" xr6:coauthVersionMax="47" xr10:uidLastSave="{B7FD8F9E-BFE5-4642-B91E-4147ADE6DF37}"/>
  <bookViews>
    <workbookView xWindow="-120" yWindow="-120" windowWidth="29040" windowHeight="15720" xr2:uid="{00000000-000D-0000-FFFF-FFFF00000000}"/>
  </bookViews>
  <sheets>
    <sheet name="CONTRATOS TRLCSP" sheetId="1" r:id="rId1"/>
    <sheet name="ADJUDICATARIOS" sheetId="2" r:id="rId2"/>
    <sheet name="UTES" sheetId="3" r:id="rId3"/>
    <sheet name="APLICACIONES PRESUPUESTARIAS" sheetId="4" r:id="rId4"/>
    <sheet name="Hoja1" sheetId="5" r:id="rId5"/>
  </sheets>
  <definedNames>
    <definedName name="_xlnm.Print_Area" localSheetId="0">'CONTRATOS TRLCSP'!$A$1:$N$7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5" l="1"/>
  <c r="H7" i="1"/>
  <c r="D17" i="5" s="1"/>
  <c r="C17" i="5" s="1"/>
  <c r="C18" i="5" s="1"/>
  <c r="G7" i="1"/>
  <c r="I6" i="5" l="1"/>
  <c r="D18" i="5"/>
</calcChain>
</file>

<file path=xl/sharedStrings.xml><?xml version="1.0" encoding="utf-8"?>
<sst xmlns="http://schemas.openxmlformats.org/spreadsheetml/2006/main" count="87" uniqueCount="62">
  <si>
    <t>Objeto</t>
  </si>
  <si>
    <t>Servicios</t>
  </si>
  <si>
    <t>Ordinaria</t>
  </si>
  <si>
    <t>ref_Contrato</t>
  </si>
  <si>
    <t>Cif</t>
  </si>
  <si>
    <t>Ute</t>
  </si>
  <si>
    <t>Nombre</t>
  </si>
  <si>
    <t>Extranjero</t>
  </si>
  <si>
    <t>NumUTEs</t>
  </si>
  <si>
    <t>UTE</t>
  </si>
  <si>
    <t>Descripcion</t>
  </si>
  <si>
    <t>Importe</t>
  </si>
  <si>
    <t>Nº</t>
  </si>
  <si>
    <t>Ref Contrato</t>
  </si>
  <si>
    <t>Fecha Adjudicacion</t>
  </si>
  <si>
    <t>Fecha Formalizacion</t>
  </si>
  <si>
    <t>Plazo Ejecucion Meses</t>
  </si>
  <si>
    <t>Tipo Contrato</t>
  </si>
  <si>
    <t>Forma Tramitacion</t>
  </si>
  <si>
    <t>LegislacionAplicable</t>
  </si>
  <si>
    <t>ProcAdjudicacion</t>
  </si>
  <si>
    <t>LISTADO DE CONTRATOS SUJETOS AL TRLCSP O A LA LEY 9/2017 FORMALIZADOS POR CARTAGENA ALTA VELOCIDAD EN EL EJERCICIO 2025</t>
  </si>
  <si>
    <t>21/05/2025</t>
  </si>
  <si>
    <t>Servicios de Asistencia Técnica para la gestión del Canal de denuncias</t>
  </si>
  <si>
    <t>Ley 9/2017</t>
  </si>
  <si>
    <t>Contrato Menor</t>
  </si>
  <si>
    <t>202502</t>
  </si>
  <si>
    <t>B-86260247</t>
  </si>
  <si>
    <t>False</t>
  </si>
  <si>
    <t>Grupo Adaptalia Legal y Formativo, S.L</t>
  </si>
  <si>
    <t>Tipo de Contrato</t>
  </si>
  <si>
    <t>Otros</t>
  </si>
  <si>
    <t xml:space="preserve">% </t>
  </si>
  <si>
    <t>Contratos adjudicados a pymes</t>
  </si>
  <si>
    <t>Número</t>
  </si>
  <si>
    <t>%</t>
  </si>
  <si>
    <t>Abierto criterio precio</t>
  </si>
  <si>
    <t>No Pyme</t>
  </si>
  <si>
    <t>Restringido criterio precio</t>
  </si>
  <si>
    <t>Pyme</t>
  </si>
  <si>
    <t>Procedimiento negociado con publicidad</t>
  </si>
  <si>
    <t>Procedimiento negociado sin publicidad</t>
  </si>
  <si>
    <t>Diálogo competitivo</t>
  </si>
  <si>
    <t>Adjudicación directa</t>
  </si>
  <si>
    <t>Contratación centralizada</t>
  </si>
  <si>
    <t xml:space="preserve">Abierto </t>
  </si>
  <si>
    <t>Concurso de proyectos</t>
  </si>
  <si>
    <t>Procedimiento de asociación para la innovación</t>
  </si>
  <si>
    <t>Sistema dinámico de adquisición</t>
  </si>
  <si>
    <t>SI</t>
  </si>
  <si>
    <t>Valor Estimado (con iva)</t>
  </si>
  <si>
    <t>Importe Adjudicacion (con iva)</t>
  </si>
  <si>
    <t>Presupuesto Licitacion (sin iva)</t>
  </si>
  <si>
    <t>Licitadores</t>
  </si>
  <si>
    <t xml:space="preserve"> *No se han producido en el periodo modificaciones a los contratos informados.</t>
  </si>
  <si>
    <t>Facturación inferior a 50 millones de euros</t>
  </si>
  <si>
    <t>Menos de 250 empleados</t>
  </si>
  <si>
    <t>202503</t>
  </si>
  <si>
    <t>20/06/2025</t>
  </si>
  <si>
    <t>B85932358</t>
  </si>
  <si>
    <t>Kalaman Consulting, S.L</t>
  </si>
  <si>
    <t>Servicios de Asesoría Jurídica en contratación y licitaciones electrónicas.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</si>
</sst>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"/>
    <numFmt numFmtId="165" formatCode="#,##0.00\ &quot;€&quot;"/>
  </numFmts>
  <fonts count="9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theme="0"/>
        <bgColor indexed="64"/>
      </patternFill>
    </fill>
    <fill>
      <patternFill patternType="solid">
        <fgColor theme="3" tint="0.74999237037263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/>
    <xf numFmtId="49" fontId="1" fillId="2" borderId="1" xfId="0" applyNumberFormat="1" applyFont="1" applyFill="1" applyBorder="1"/>
    <xf numFmtId="164" fontId="0" fillId="0" borderId="1" xfId="0" applyNumberFormat="1" applyBorder="1"/>
    <xf numFmtId="49" fontId="1" fillId="2" borderId="1" xfId="0" applyNumberFormat="1" applyFont="1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2" borderId="1" xfId="0" applyNumberFormat="1" applyFont="1" applyFill="1" applyBorder="1" applyAlignment="1">
      <alignment horizontal="center" vertical="justify"/>
    </xf>
    <xf numFmtId="164" fontId="0" fillId="0" borderId="1" xfId="0" applyNumberForma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3" borderId="0" xfId="0" applyFill="1"/>
    <xf numFmtId="2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6" fillId="0" borderId="1" xfId="0" applyNumberFormat="1" applyFont="1" applyBorder="1" applyAlignment="1">
      <alignment shrinkToFit="1"/>
    </xf>
    <xf numFmtId="165" fontId="6" fillId="0" borderId="1" xfId="1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65" fontId="0" fillId="0" borderId="5" xfId="0" applyNumberFormat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165" fontId="0" fillId="0" borderId="9" xfId="0" applyNumberFormat="1" applyBorder="1"/>
    <xf numFmtId="0" fontId="2" fillId="0" borderId="5" xfId="0" applyFont="1" applyBorder="1"/>
    <xf numFmtId="44" fontId="6" fillId="0" borderId="1" xfId="2" applyFont="1" applyBorder="1" applyAlignment="1">
      <alignment horizontal="right"/>
    </xf>
    <xf numFmtId="44" fontId="0" fillId="0" borderId="1" xfId="2" applyFont="1" applyBorder="1" applyAlignment="1">
      <alignment horizontal="right"/>
    </xf>
    <xf numFmtId="44" fontId="0" fillId="3" borderId="1" xfId="2" applyFont="1" applyFill="1" applyBorder="1"/>
    <xf numFmtId="165" fontId="0" fillId="0" borderId="2" xfId="0" applyNumberFormat="1" applyBorder="1"/>
    <xf numFmtId="0" fontId="0" fillId="0" borderId="9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49" fontId="3" fillId="3" borderId="11" xfId="0" applyNumberFormat="1" applyFont="1" applyFill="1" applyBorder="1" applyAlignment="1">
      <alignment vertical="center"/>
    </xf>
    <xf numFmtId="49" fontId="3" fillId="3" borderId="11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left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Distribución % en términos presupuestarios según procedimiento</a:t>
            </a:r>
            <a:r>
              <a:rPr lang="es-ES" sz="1400" u="sng" baseline="0"/>
              <a:t> de licitación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140350877192984E-2"/>
          <c:y val="0.22693687515251201"/>
          <c:w val="0.49654758944605604"/>
          <c:h val="0.641514383521550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1C4-444D-A0E9-8964B0C98F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1C4-444D-A0E9-8964B0C98F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1C4-444D-A0E9-8964B0C98F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1C4-444D-A0E9-8964B0C98F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1C4-444D-A0E9-8964B0C98F5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81C4-444D-A0E9-8964B0C98F5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81C4-444D-A0E9-8964B0C98F5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81C4-444D-A0E9-8964B0C98F5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81C4-444D-A0E9-8964B0C98F5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81C4-444D-A0E9-8964B0C98F5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81C4-444D-A0E9-8964B0C98F5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81C4-444D-A0E9-8964B0C98F5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81C4-444D-A0E9-8964B0C98F5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Hoja1!$B$5:$B$17</c:f>
              <c:strCache>
                <c:ptCount val="13"/>
                <c:pt idx="0">
                  <c:v>Abierto criterio precio</c:v>
                </c:pt>
                <c:pt idx="1">
                  <c:v>Restringido criterio precio</c:v>
                </c:pt>
                <c:pt idx="2">
                  <c:v>Procedimiento negociado con publicidad</c:v>
                </c:pt>
                <c:pt idx="3">
                  <c:v>Procedimiento negociado sin publicidad</c:v>
                </c:pt>
                <c:pt idx="4">
                  <c:v>Diálogo competitivo</c:v>
                </c:pt>
                <c:pt idx="5">
                  <c:v>Adjudicación directa</c:v>
                </c:pt>
                <c:pt idx="6">
                  <c:v>Otros</c:v>
                </c:pt>
                <c:pt idx="7">
                  <c:v>Contratación centralizada</c:v>
                </c:pt>
                <c:pt idx="8">
                  <c:v>Abierto </c:v>
                </c:pt>
                <c:pt idx="9">
                  <c:v>Concurso de proyectos</c:v>
                </c:pt>
                <c:pt idx="10">
                  <c:v>Procedimiento de asociación para la innovación</c:v>
                </c:pt>
                <c:pt idx="11">
                  <c:v>Sistema dinámico de adquisición</c:v>
                </c:pt>
                <c:pt idx="12">
                  <c:v>Contrato Menor</c:v>
                </c:pt>
              </c:strCache>
            </c:strRef>
          </c:cat>
          <c:val>
            <c:numRef>
              <c:f>Hoja1!$C$5:$C$17</c:f>
              <c:numCache>
                <c:formatCode>General</c:formatCode>
                <c:ptCount val="13"/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1-4107-A43B-842048B96A9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Nº Pymes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33333333333332E-3"/>
          <c:y val="0.22367441860465118"/>
          <c:w val="0.78935651793525807"/>
          <c:h val="0.77632558139534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9ED-4921-8316-1F6F1910C4D4}"/>
              </c:ext>
            </c:extLst>
          </c:dPt>
          <c:cat>
            <c:strRef>
              <c:f>Hoja1!$F$5:$F$6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Hoja1!$G$5:$G$6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D-4921-8316-1F6F1910C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5874927"/>
        <c:axId val="1265875407"/>
      </c:barChart>
      <c:catAx>
        <c:axId val="12658749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5407"/>
        <c:crosses val="autoZero"/>
        <c:auto val="1"/>
        <c:lblAlgn val="ctr"/>
        <c:lblOffset val="100"/>
        <c:noMultiLvlLbl val="0"/>
      </c:catAx>
      <c:valAx>
        <c:axId val="126587540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6587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u="sng"/>
              <a:t>%</a:t>
            </a:r>
            <a:r>
              <a:rPr lang="es-ES" sz="1400" u="sng" baseline="0"/>
              <a:t> Volumen Presupuestario adjudicado a Pymes</a:t>
            </a:r>
            <a:endParaRPr lang="es-ES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76789437109102E-2"/>
          <c:y val="0.22315545243619489"/>
          <c:w val="0.78921013608531732"/>
          <c:h val="0.7768445475638050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E44-406D-8400-2C93482679D4}"/>
              </c:ext>
            </c:extLst>
          </c:dPt>
          <c:dPt>
            <c:idx val="1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E44-406D-8400-2C93482679D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Hoja1!$H$5:$H$6</c:f>
              <c:strCache>
                <c:ptCount val="2"/>
                <c:pt idx="0">
                  <c:v>No Pyme</c:v>
                </c:pt>
                <c:pt idx="1">
                  <c:v>Pyme</c:v>
                </c:pt>
              </c:strCache>
            </c:strRef>
          </c:cat>
          <c:val>
            <c:numRef>
              <c:f>Hoja1!$I$5:$I$6</c:f>
              <c:numCache>
                <c:formatCode>General</c:formatCode>
                <c:ptCount val="2"/>
                <c:pt idx="0">
                  <c:v>0</c:v>
                </c:pt>
                <c:pt idx="1">
                  <c:v>7.8125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4-406D-8400-2C93482679D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11</xdr:row>
      <xdr:rowOff>74613</xdr:rowOff>
    </xdr:from>
    <xdr:to>
      <xdr:col>4</xdr:col>
      <xdr:colOff>5048250</xdr:colOff>
      <xdr:row>33</xdr:row>
      <xdr:rowOff>57151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6F98D9-DB17-739E-28A1-6C8F014FC9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11</xdr:row>
      <xdr:rowOff>68262</xdr:rowOff>
    </xdr:from>
    <xdr:to>
      <xdr:col>10</xdr:col>
      <xdr:colOff>444500</xdr:colOff>
      <xdr:row>26</xdr:row>
      <xdr:rowOff>84137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3FD9FB-BFAA-C743-CC14-A45D76FC10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695325</xdr:colOff>
      <xdr:row>11</xdr:row>
      <xdr:rowOff>65087</xdr:rowOff>
    </xdr:from>
    <xdr:to>
      <xdr:col>15</xdr:col>
      <xdr:colOff>654050</xdr:colOff>
      <xdr:row>26</xdr:row>
      <xdr:rowOff>87312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8FD0914-D0CD-7626-5378-54BEB0E806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0"/>
  <sheetViews>
    <sheetView tabSelected="1" zoomScaleNormal="100" zoomScaleSheetLayoutView="85" workbookViewId="0">
      <selection activeCell="P1" sqref="P1"/>
    </sheetView>
  </sheetViews>
  <sheetFormatPr baseColWidth="10" defaultRowHeight="15"/>
  <cols>
    <col min="1" max="1" width="5" customWidth="1"/>
    <col min="2" max="2" width="7.42578125" style="11" customWidth="1"/>
    <col min="3" max="3" width="10.5703125" customWidth="1"/>
    <col min="4" max="4" width="10.28515625" customWidth="1"/>
    <col min="5" max="5" width="76.7109375" customWidth="1"/>
    <col min="6" max="6" width="12.5703125" bestFit="1" customWidth="1"/>
    <col min="7" max="7" width="15.7109375" bestFit="1" customWidth="1"/>
    <col min="8" max="8" width="13.140625" bestFit="1" customWidth="1"/>
    <col min="9" max="9" width="11.85546875" customWidth="1"/>
    <col min="10" max="10" width="11.7109375" customWidth="1"/>
    <col min="11" max="11" width="10.28515625" bestFit="1" customWidth="1"/>
    <col min="12" max="12" width="15.7109375" customWidth="1"/>
    <col min="13" max="13" width="17.28515625" bestFit="1" customWidth="1"/>
    <col min="14" max="14" width="17.5703125" customWidth="1"/>
    <col min="15" max="15" width="5.140625" bestFit="1" customWidth="1"/>
    <col min="16" max="32" width="25" customWidth="1"/>
  </cols>
  <sheetData>
    <row r="1" spans="1:20" ht="27.75" customHeight="1" thickBot="1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53">
        <v>45833</v>
      </c>
    </row>
    <row r="2" spans="1:20" ht="11.25" customHeight="1">
      <c r="A2" s="51"/>
      <c r="B2" s="52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spans="1:20" s="7" customFormat="1" ht="27" customHeight="1">
      <c r="A3" s="6" t="s">
        <v>12</v>
      </c>
      <c r="B3" s="12" t="s">
        <v>13</v>
      </c>
      <c r="C3" s="12" t="s">
        <v>14</v>
      </c>
      <c r="D3" s="12" t="s">
        <v>15</v>
      </c>
      <c r="E3" s="4" t="s">
        <v>0</v>
      </c>
      <c r="F3" s="12" t="s">
        <v>50</v>
      </c>
      <c r="G3" s="12" t="s">
        <v>51</v>
      </c>
      <c r="H3" s="12" t="s">
        <v>52</v>
      </c>
      <c r="I3" s="12" t="s">
        <v>16</v>
      </c>
      <c r="J3" s="6" t="s">
        <v>53</v>
      </c>
      <c r="K3" s="14" t="s">
        <v>17</v>
      </c>
      <c r="L3" s="6" t="s">
        <v>18</v>
      </c>
      <c r="M3" s="6" t="s">
        <v>19</v>
      </c>
      <c r="N3" s="6" t="s">
        <v>20</v>
      </c>
      <c r="O3" s="6" t="s">
        <v>39</v>
      </c>
    </row>
    <row r="4" spans="1:20">
      <c r="A4" s="9">
        <v>1</v>
      </c>
      <c r="B4" s="19" t="s">
        <v>26</v>
      </c>
      <c r="C4" s="20" t="s">
        <v>22</v>
      </c>
      <c r="D4" s="20" t="s">
        <v>22</v>
      </c>
      <c r="E4" s="21" t="s">
        <v>23</v>
      </c>
      <c r="F4" s="22">
        <v>896.61</v>
      </c>
      <c r="G4" s="42">
        <v>605</v>
      </c>
      <c r="H4" s="42">
        <v>500</v>
      </c>
      <c r="I4" s="23">
        <v>12</v>
      </c>
      <c r="J4" s="24">
        <v>4</v>
      </c>
      <c r="K4" s="19" t="s">
        <v>1</v>
      </c>
      <c r="L4" s="19" t="s">
        <v>2</v>
      </c>
      <c r="M4" s="19" t="s">
        <v>24</v>
      </c>
      <c r="N4" s="20" t="s">
        <v>25</v>
      </c>
      <c r="O4" s="20" t="s">
        <v>49</v>
      </c>
    </row>
    <row r="5" spans="1:20">
      <c r="A5" s="10">
        <v>2</v>
      </c>
      <c r="B5" s="19" t="s">
        <v>57</v>
      </c>
      <c r="C5" s="20" t="s">
        <v>58</v>
      </c>
      <c r="D5" s="20" t="s">
        <v>58</v>
      </c>
      <c r="E5" s="21" t="s">
        <v>61</v>
      </c>
      <c r="F5" s="22">
        <v>8228</v>
      </c>
      <c r="G5" s="42">
        <v>7139</v>
      </c>
      <c r="H5" s="42">
        <v>5900</v>
      </c>
      <c r="I5" s="23">
        <v>5</v>
      </c>
      <c r="J5" s="24">
        <v>1</v>
      </c>
      <c r="K5" s="19" t="s">
        <v>1</v>
      </c>
      <c r="L5" s="19" t="s">
        <v>2</v>
      </c>
      <c r="M5" s="19" t="s">
        <v>24</v>
      </c>
      <c r="N5" s="20" t="s">
        <v>25</v>
      </c>
      <c r="O5" s="20" t="s">
        <v>49</v>
      </c>
    </row>
    <row r="6" spans="1:20">
      <c r="A6" s="9"/>
      <c r="B6" s="17"/>
      <c r="C6" s="1"/>
      <c r="D6" s="1"/>
      <c r="E6" s="18"/>
      <c r="F6" s="8"/>
      <c r="G6" s="43"/>
      <c r="H6" s="43"/>
      <c r="I6" s="16"/>
      <c r="J6" s="13"/>
      <c r="K6" s="5"/>
      <c r="L6" s="5"/>
      <c r="M6" s="5"/>
      <c r="N6" s="1"/>
      <c r="O6" s="1"/>
    </row>
    <row r="7" spans="1:20" s="15" customFormat="1">
      <c r="A7"/>
      <c r="B7" s="11"/>
      <c r="C7"/>
      <c r="D7"/>
      <c r="E7"/>
      <c r="F7"/>
      <c r="G7" s="44">
        <f>SUM(G4:G6)</f>
        <v>7744</v>
      </c>
      <c r="H7" s="44">
        <f>SUM(H4:H6)</f>
        <v>6400</v>
      </c>
      <c r="I7"/>
      <c r="J7" s="11"/>
      <c r="K7"/>
      <c r="L7"/>
      <c r="M7"/>
      <c r="N7"/>
      <c r="O7"/>
      <c r="P7"/>
      <c r="Q7"/>
      <c r="R7"/>
      <c r="S7"/>
      <c r="T7"/>
    </row>
    <row r="10" spans="1:20">
      <c r="C10" s="48" t="s">
        <v>54</v>
      </c>
    </row>
    <row r="29" spans="8:9">
      <c r="H29" s="50" t="s">
        <v>39</v>
      </c>
      <c r="I29" s="49" t="s">
        <v>56</v>
      </c>
    </row>
    <row r="30" spans="8:9">
      <c r="I30" s="49" t="s">
        <v>55</v>
      </c>
    </row>
  </sheetData>
  <mergeCells count="1">
    <mergeCell ref="A1:O1"/>
  </mergeCells>
  <pageMargins left="0.42" right="0.41" top="0.74803149606299213" bottom="0.74803149606299213" header="0.31496062992125984" footer="0.31496062992125984"/>
  <pageSetup paperSize="9" scale="65" orientation="landscape" verticalDpi="1200" r:id="rId1"/>
  <ignoredErrors>
    <ignoredError sqref="B4:B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J28" sqref="J28"/>
    </sheetView>
  </sheetViews>
  <sheetFormatPr baseColWidth="10" defaultRowHeight="15"/>
  <cols>
    <col min="1" max="1" width="25" customWidth="1"/>
    <col min="2" max="2" width="10.5703125" bestFit="1" customWidth="1"/>
    <col min="3" max="3" width="5.28515625" bestFit="1" customWidth="1"/>
    <col min="4" max="4" width="33.5703125" bestFit="1" customWidth="1"/>
    <col min="5" max="5" width="9.5703125" bestFit="1" customWidth="1"/>
    <col min="6" max="11" width="25" customWidth="1"/>
  </cols>
  <sheetData>
    <row r="1" spans="1:6">
      <c r="A1" s="2" t="s">
        <v>3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8</v>
      </c>
    </row>
    <row r="2" spans="1:6">
      <c r="A2" s="19" t="s">
        <v>26</v>
      </c>
      <c r="B2" s="1" t="s">
        <v>27</v>
      </c>
      <c r="C2" s="1" t="s">
        <v>28</v>
      </c>
      <c r="D2" s="1" t="s">
        <v>29</v>
      </c>
      <c r="E2" s="1" t="s">
        <v>28</v>
      </c>
      <c r="F2" s="3"/>
    </row>
    <row r="3" spans="1:6">
      <c r="A3" s="17" t="s">
        <v>57</v>
      </c>
      <c r="B3" s="18" t="s">
        <v>59</v>
      </c>
      <c r="C3" s="1" t="s">
        <v>28</v>
      </c>
      <c r="D3" s="18" t="s">
        <v>60</v>
      </c>
      <c r="E3" s="1" t="s">
        <v>28</v>
      </c>
      <c r="F3" s="3"/>
    </row>
    <row r="4" spans="1:6">
      <c r="A4" s="17"/>
      <c r="B4" s="1"/>
      <c r="C4" s="1"/>
      <c r="D4" s="1"/>
      <c r="E4" s="1"/>
      <c r="F4" s="3"/>
    </row>
    <row r="5" spans="1:6">
      <c r="A5" s="17"/>
      <c r="B5" s="1"/>
      <c r="C5" s="1"/>
      <c r="D5" s="1"/>
      <c r="E5" s="1"/>
      <c r="F5" s="3"/>
    </row>
    <row r="6" spans="1:6">
      <c r="A6" s="17"/>
      <c r="B6" s="1"/>
      <c r="C6" s="1"/>
      <c r="D6" s="1"/>
      <c r="E6" s="1"/>
      <c r="F6" s="3"/>
    </row>
    <row r="7" spans="1:6">
      <c r="A7" s="17"/>
      <c r="B7" s="1"/>
      <c r="C7" s="1"/>
      <c r="D7" s="1"/>
      <c r="E7" s="1"/>
      <c r="F7" s="3"/>
    </row>
    <row r="8" spans="1:6">
      <c r="A8" s="1"/>
      <c r="B8" s="1"/>
      <c r="C8" s="1"/>
      <c r="D8" s="1"/>
      <c r="E8" s="1"/>
      <c r="F8" s="3"/>
    </row>
    <row r="9" spans="1:6">
      <c r="A9" s="1"/>
      <c r="B9" s="1"/>
      <c r="C9" s="1"/>
      <c r="D9" s="1"/>
      <c r="E9" s="1"/>
      <c r="F9" s="3"/>
    </row>
    <row r="10" spans="1:6">
      <c r="A10" s="1"/>
      <c r="B10" s="1"/>
      <c r="C10" s="1"/>
      <c r="D10" s="1"/>
      <c r="E10" s="1"/>
      <c r="F10" s="3"/>
    </row>
    <row r="11" spans="1:6">
      <c r="A11" s="1"/>
      <c r="B11" s="1"/>
      <c r="C11" s="1"/>
      <c r="D11" s="1"/>
      <c r="E11" s="1"/>
      <c r="F11" s="3"/>
    </row>
    <row r="12" spans="1:6">
      <c r="A12" s="1"/>
      <c r="B12" s="1"/>
      <c r="C12" s="1"/>
      <c r="D12" s="1"/>
      <c r="E12" s="1"/>
      <c r="F12" s="3"/>
    </row>
    <row r="13" spans="1:6">
      <c r="A13" s="1"/>
      <c r="B13" s="1"/>
      <c r="C13" s="1"/>
      <c r="D13" s="1"/>
      <c r="E13" s="1"/>
      <c r="F13" s="3"/>
    </row>
    <row r="14" spans="1:6">
      <c r="A14" s="1"/>
      <c r="B14" s="1"/>
      <c r="C14" s="1"/>
      <c r="D14" s="1"/>
      <c r="E14" s="1"/>
      <c r="F14" s="3"/>
    </row>
    <row r="15" spans="1:6">
      <c r="A15" s="1"/>
      <c r="B15" s="1"/>
      <c r="C15" s="1"/>
      <c r="D15" s="1"/>
      <c r="E15" s="1"/>
      <c r="F15" s="3"/>
    </row>
    <row r="16" spans="1:6">
      <c r="A16" s="1"/>
      <c r="B16" s="1"/>
      <c r="C16" s="1"/>
      <c r="D16" s="1"/>
      <c r="E16" s="1"/>
      <c r="F16" s="3"/>
    </row>
    <row r="17" spans="1:6">
      <c r="A17" s="1"/>
      <c r="B17" s="1"/>
      <c r="C17" s="1"/>
      <c r="D17" s="1"/>
      <c r="E17" s="1"/>
      <c r="F17" s="3"/>
    </row>
    <row r="18" spans="1:6">
      <c r="A18" s="1"/>
      <c r="B18" s="1"/>
      <c r="C18" s="1"/>
      <c r="D18" s="1"/>
      <c r="E18" s="1"/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/>
  </sheetViews>
  <sheetFormatPr baseColWidth="10" defaultRowHeight="15"/>
  <cols>
    <col min="1" max="9" width="25" customWidth="1"/>
  </cols>
  <sheetData>
    <row r="1" spans="1:5">
      <c r="A1" s="2" t="s">
        <v>3</v>
      </c>
      <c r="B1" s="2" t="s">
        <v>9</v>
      </c>
      <c r="C1" s="2" t="s">
        <v>4</v>
      </c>
      <c r="D1" s="2" t="s">
        <v>6</v>
      </c>
      <c r="E1" s="2" t="s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baseColWidth="10" defaultRowHeight="15"/>
  <cols>
    <col min="1" max="9" width="25" customWidth="1"/>
  </cols>
  <sheetData>
    <row r="1" spans="1:3">
      <c r="A1" s="2" t="s">
        <v>3</v>
      </c>
      <c r="B1" s="2" t="s">
        <v>10</v>
      </c>
      <c r="C1" s="2" t="s"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9C1BE-89B3-4A1C-87FE-54A6D8680EA8}">
  <dimension ref="B3:J18"/>
  <sheetViews>
    <sheetView workbookViewId="0">
      <selection activeCell="C28" sqref="C28"/>
    </sheetView>
  </sheetViews>
  <sheetFormatPr baseColWidth="10" defaultRowHeight="15"/>
  <cols>
    <col min="2" max="2" width="41.7109375" bestFit="1" customWidth="1"/>
    <col min="6" max="6" width="27.42578125" bestFit="1" customWidth="1"/>
    <col min="8" max="8" width="27.42578125" bestFit="1" customWidth="1"/>
  </cols>
  <sheetData>
    <row r="3" spans="2:10" ht="15.75" thickBot="1"/>
    <row r="4" spans="2:10" ht="15.75" thickBot="1">
      <c r="B4" s="25" t="s">
        <v>30</v>
      </c>
      <c r="C4" s="26" t="s">
        <v>32</v>
      </c>
      <c r="D4" s="26" t="s">
        <v>11</v>
      </c>
      <c r="F4" s="27" t="s">
        <v>33</v>
      </c>
      <c r="G4" s="28" t="s">
        <v>34</v>
      </c>
      <c r="H4" s="29" t="s">
        <v>33</v>
      </c>
      <c r="I4" s="28" t="s">
        <v>35</v>
      </c>
      <c r="J4" s="25" t="s">
        <v>11</v>
      </c>
    </row>
    <row r="5" spans="2:10">
      <c r="B5" s="30" t="s">
        <v>36</v>
      </c>
      <c r="C5" s="31"/>
      <c r="D5" s="32"/>
      <c r="F5" s="33" t="s">
        <v>37</v>
      </c>
      <c r="G5" s="34">
        <v>0</v>
      </c>
      <c r="H5" t="s">
        <v>37</v>
      </c>
      <c r="I5" s="35">
        <v>0</v>
      </c>
      <c r="J5" s="31">
        <v>0</v>
      </c>
    </row>
    <row r="6" spans="2:10" ht="15.75" thickBot="1">
      <c r="B6" s="30" t="s">
        <v>38</v>
      </c>
      <c r="C6" s="30"/>
      <c r="D6" s="32"/>
      <c r="F6" s="36" t="s">
        <v>39</v>
      </c>
      <c r="G6" s="37">
        <v>1</v>
      </c>
      <c r="H6" s="38" t="s">
        <v>39</v>
      </c>
      <c r="I6" s="37">
        <f>+(J6/'CONTRATOS TRLCSP'!H7)*100</f>
        <v>7.8125</v>
      </c>
      <c r="J6" s="40">
        <f>+'CONTRATOS TRLCSP'!H4</f>
        <v>500</v>
      </c>
    </row>
    <row r="7" spans="2:10">
      <c r="B7" s="30" t="s">
        <v>40</v>
      </c>
      <c r="C7" s="30"/>
      <c r="D7" s="32"/>
    </row>
    <row r="8" spans="2:10">
      <c r="B8" s="30" t="s">
        <v>41</v>
      </c>
      <c r="C8" s="30"/>
      <c r="D8" s="32"/>
    </row>
    <row r="9" spans="2:10">
      <c r="B9" s="30" t="s">
        <v>42</v>
      </c>
      <c r="C9" s="30"/>
      <c r="D9" s="32"/>
    </row>
    <row r="10" spans="2:10">
      <c r="B10" s="30" t="s">
        <v>43</v>
      </c>
      <c r="C10" s="30"/>
      <c r="D10" s="32"/>
    </row>
    <row r="11" spans="2:10">
      <c r="B11" s="30" t="s">
        <v>31</v>
      </c>
      <c r="C11" s="30"/>
      <c r="D11" s="32"/>
    </row>
    <row r="12" spans="2:10">
      <c r="B12" s="30" t="s">
        <v>44</v>
      </c>
      <c r="C12" s="30"/>
      <c r="D12" s="32"/>
    </row>
    <row r="13" spans="2:10">
      <c r="B13" s="41" t="s">
        <v>45</v>
      </c>
      <c r="C13" s="30"/>
      <c r="D13" s="32"/>
    </row>
    <row r="14" spans="2:10">
      <c r="B14" s="30" t="s">
        <v>46</v>
      </c>
      <c r="C14" s="30"/>
      <c r="D14" s="32"/>
    </row>
    <row r="15" spans="2:10">
      <c r="B15" s="30" t="s">
        <v>47</v>
      </c>
      <c r="C15" s="30"/>
      <c r="D15" s="32"/>
    </row>
    <row r="16" spans="2:10">
      <c r="B16" s="30" t="s">
        <v>48</v>
      </c>
      <c r="C16" s="30"/>
      <c r="D16" s="32"/>
    </row>
    <row r="17" spans="2:4" ht="15.75" thickBot="1">
      <c r="B17" s="39" t="s">
        <v>25</v>
      </c>
      <c r="C17" s="46">
        <f>(D17/'CONTRATOS TRLCSP'!H7)*100</f>
        <v>100</v>
      </c>
      <c r="D17" s="40">
        <f>+'CONTRATOS TRLCSP'!H7</f>
        <v>6400</v>
      </c>
    </row>
    <row r="18" spans="2:4" ht="15.75" thickBot="1">
      <c r="C18" s="47">
        <f>SUM(C5:C17)</f>
        <v>100</v>
      </c>
      <c r="D18" s="45">
        <f>SUM(D5:D17)</f>
        <v>6400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CONTRATOS TRLCSP</vt:lpstr>
      <vt:lpstr>ADJUDICATARIOS</vt:lpstr>
      <vt:lpstr>UTES</vt:lpstr>
      <vt:lpstr>APLICACIONES PRESUPUESTARIAS</vt:lpstr>
      <vt:lpstr>Hoja1</vt:lpstr>
      <vt:lpstr>'CONTRATOS TRLCSP'!Área_de_impresión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Penelope</dc:creator>
  <cp:lastModifiedBy>Penélope  Mérida Leal</cp:lastModifiedBy>
  <cp:lastPrinted>2025-01-29T10:20:11Z</cp:lastPrinted>
  <dcterms:created xsi:type="dcterms:W3CDTF">2025-01-29T10:00:26Z</dcterms:created>
  <dcterms:modified xsi:type="dcterms:W3CDTF">2025-07-21T16:17:04Z</dcterms:modified>
</cp:coreProperties>
</file>