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rciacartagena-my.sharepoint.com/personal/agil_murciacartagena-ave_es1/Documents/Z/__MAV_CAV/Procedimientos/Publicación Contratos/"/>
    </mc:Choice>
  </mc:AlternateContent>
  <xr:revisionPtr revIDLastSave="244" documentId="13_ncr:1_{0CA7234E-44D7-4F34-98A8-941FA0E93AD8}" xr6:coauthVersionLast="47" xr6:coauthVersionMax="47" xr10:uidLastSave="{33F02D21-9CE1-4325-B16F-30E2A208574C}"/>
  <bookViews>
    <workbookView xWindow="-108" yWindow="-108" windowWidth="23256" windowHeight="12456" xr2:uid="{00000000-000D-0000-FFFF-FFFF00000000}"/>
  </bookViews>
  <sheets>
    <sheet name="CONTRATOS TRLCSP" sheetId="1" r:id="rId1"/>
    <sheet name="Cálculos" sheetId="5" state="hidden" r:id="rId2"/>
  </sheets>
  <definedNames>
    <definedName name="_xlnm.Print_Area" localSheetId="0">'CONTRATOS TRLCSP'!$A$1:$P$9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5" l="1"/>
  <c r="H16" i="5" s="1"/>
  <c r="H11" i="5"/>
  <c r="K6" i="5"/>
  <c r="K5" i="5"/>
  <c r="K7" i="5" s="1"/>
  <c r="E17" i="5"/>
  <c r="E13" i="5" l="1"/>
  <c r="H9" i="5"/>
  <c r="G10" i="5"/>
  <c r="G9" i="5"/>
  <c r="C18" i="5"/>
  <c r="J10" i="1" l="1"/>
  <c r="E19" i="5" s="1"/>
  <c r="H10" i="5" s="1"/>
  <c r="D13" i="5" l="1"/>
  <c r="D17" i="5"/>
  <c r="J5" i="5"/>
  <c r="J6" i="5"/>
  <c r="D18" i="5" l="1"/>
  <c r="E18" i="5"/>
  <c r="F19" i="5" s="1"/>
</calcChain>
</file>

<file path=xl/sharedStrings.xml><?xml version="1.0" encoding="utf-8"?>
<sst xmlns="http://schemas.openxmlformats.org/spreadsheetml/2006/main" count="118" uniqueCount="81">
  <si>
    <t>Objeto</t>
  </si>
  <si>
    <t>Servicios</t>
  </si>
  <si>
    <t>Ordinaria</t>
  </si>
  <si>
    <t>Importe</t>
  </si>
  <si>
    <t>Nº</t>
  </si>
  <si>
    <t>Tipo Contrato</t>
  </si>
  <si>
    <t>Forma Tramitacion</t>
  </si>
  <si>
    <t>Ley 9/2017</t>
  </si>
  <si>
    <t>Contrato Menor</t>
  </si>
  <si>
    <t>Tipo de Contrato</t>
  </si>
  <si>
    <t>Otros</t>
  </si>
  <si>
    <t xml:space="preserve">% </t>
  </si>
  <si>
    <t>Número</t>
  </si>
  <si>
    <t>%</t>
  </si>
  <si>
    <t>Abierto criterio precio</t>
  </si>
  <si>
    <t>No Pyme</t>
  </si>
  <si>
    <t>Restringido criterio precio</t>
  </si>
  <si>
    <t>Pyme</t>
  </si>
  <si>
    <t>Procedimiento negociado con publicidad</t>
  </si>
  <si>
    <t>Procedimiento negociado sin publicidad</t>
  </si>
  <si>
    <t>Diálogo competitivo</t>
  </si>
  <si>
    <t>Adjudicación directa</t>
  </si>
  <si>
    <t>Contratación centralizada</t>
  </si>
  <si>
    <t xml:space="preserve">Abierto </t>
  </si>
  <si>
    <t>Concurso de proyectos</t>
  </si>
  <si>
    <t>Procedimiento de asociación para la innovación</t>
  </si>
  <si>
    <t>Sistema dinámico de adquisición</t>
  </si>
  <si>
    <t>SI</t>
  </si>
  <si>
    <t>Licitadores</t>
  </si>
  <si>
    <t>Facturación inferior a 50 millones de euros</t>
  </si>
  <si>
    <t>Menos de 250 empleados</t>
  </si>
  <si>
    <t>Fecha
 Adjudicacion</t>
  </si>
  <si>
    <t>Fecha Formalizacion</t>
  </si>
  <si>
    <t>NOTA: En el periodo no se han producido modificaciones de los contratos informados</t>
  </si>
  <si>
    <t>Revisión</t>
  </si>
  <si>
    <t>NIF/CIF</t>
  </si>
  <si>
    <t>Adjudicatario</t>
  </si>
  <si>
    <t>SARA</t>
  </si>
  <si>
    <t>Valor Estimado
 (sin IVA)</t>
  </si>
  <si>
    <t>Legislacion Aplicable</t>
  </si>
  <si>
    <t>Proc. Adjudicacion</t>
  </si>
  <si>
    <t>Importe adjudicación contratos</t>
  </si>
  <si>
    <t>Check</t>
  </si>
  <si>
    <t>Impuestos</t>
  </si>
  <si>
    <t>Ref.
 Contrato</t>
  </si>
  <si>
    <t>202601</t>
  </si>
  <si>
    <t>B30339410</t>
  </si>
  <si>
    <t>LISTADO DE CONTRATOS SUJETOS AL TRLCSP O A LA LEY 9/2017 FORMALIZADOS POR CARTAGENA ALTA VELOCIDAD EN EL EJERCICIO 2026</t>
  </si>
  <si>
    <t>Auditoría de cuentas anuales 2025, 2026 y 2027</t>
  </si>
  <si>
    <t>Trim.</t>
  </si>
  <si>
    <t>1T</t>
  </si>
  <si>
    <t>Abierto</t>
  </si>
  <si>
    <t>Auditeco, S.L.</t>
  </si>
  <si>
    <t>NO</t>
  </si>
  <si>
    <t>2T</t>
  </si>
  <si>
    <t>202602</t>
  </si>
  <si>
    <t>Presupuesto Licitacion
 (con IVA)</t>
  </si>
  <si>
    <t>Importe Adjudicacion
 (sin IVA)</t>
  </si>
  <si>
    <t>Plazo Ejecucion
 Meses</t>
  </si>
  <si>
    <t>B86260247</t>
  </si>
  <si>
    <t>Nº Contratos</t>
  </si>
  <si>
    <t>Total</t>
  </si>
  <si>
    <t>% contratación según el procedimiento</t>
  </si>
  <si>
    <t>Nº Contratos según Procedimiento de Licitación</t>
  </si>
  <si>
    <t>Contratos adjudicados a PYMES</t>
  </si>
  <si>
    <t>TOTAL</t>
  </si>
  <si>
    <t>3T</t>
  </si>
  <si>
    <t>B73821019</t>
  </si>
  <si>
    <t>Seguro responsabilidad civil</t>
  </si>
  <si>
    <t>Exento</t>
  </si>
  <si>
    <t>Chubb European Group SE, Sucursal en España</t>
  </si>
  <si>
    <t>W-0067389-G</t>
  </si>
  <si>
    <t>B73504540</t>
  </si>
  <si>
    <t xml:space="preserve">Digitaldot Servicios Informáticos, S.L </t>
  </si>
  <si>
    <t>Asesoramiento contable, fiscal y mercantil</t>
  </si>
  <si>
    <t>Implantación, alojamiento y gestión técnica del Sistema Interno de Información (Canal Ético)</t>
  </si>
  <si>
    <t>Grupo Adaptalia Legal Formativo, S.L.</t>
  </si>
  <si>
    <t>Adaptación del portal de transparencia e implantación de requisitos de accesibilidad de la web corporativa</t>
  </si>
  <si>
    <t>Cauce Consultores de Negocio, S.L.</t>
  </si>
  <si>
    <t xml:space="preserve">Suministros </t>
  </si>
  <si>
    <t>Contratos adjudicados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</si>
</sst>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"/>
    <numFmt numFmtId="165" formatCode="#,##0.00\ &quot;€&quot;"/>
    <numFmt numFmtId="166" formatCode="_-* #,##0_-;\-* #,##0_-;_-* &quot;-&quot;??_-;_-@_-"/>
  </numFmts>
  <fonts count="11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rgb="FFDDD9C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3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65" fontId="0" fillId="0" borderId="5" xfId="0" applyNumberFormat="1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165" fontId="0" fillId="0" borderId="9" xfId="0" applyNumberFormat="1" applyBorder="1"/>
    <xf numFmtId="165" fontId="0" fillId="0" borderId="2" xfId="0" applyNumberFormat="1" applyBorder="1"/>
    <xf numFmtId="0" fontId="0" fillId="0" borderId="3" xfId="0" applyBorder="1" applyAlignment="1">
      <alignment horizontal="center"/>
    </xf>
    <xf numFmtId="44" fontId="0" fillId="0" borderId="6" xfId="0" applyNumberFormat="1" applyBorder="1"/>
    <xf numFmtId="0" fontId="1" fillId="6" borderId="0" xfId="0" applyFont="1" applyFill="1"/>
    <xf numFmtId="0" fontId="0" fillId="6" borderId="0" xfId="0" applyFill="1"/>
    <xf numFmtId="44" fontId="0" fillId="6" borderId="0" xfId="0" applyNumberFormat="1" applyFill="1"/>
    <xf numFmtId="165" fontId="0" fillId="7" borderId="0" xfId="0" applyNumberFormat="1" applyFill="1"/>
    <xf numFmtId="0" fontId="1" fillId="7" borderId="0" xfId="0" applyFont="1" applyFill="1"/>
    <xf numFmtId="2" fontId="0" fillId="0" borderId="5" xfId="0" applyNumberFormat="1" applyBorder="1" applyAlignment="1">
      <alignment horizontal="center"/>
    </xf>
    <xf numFmtId="2" fontId="0" fillId="0" borderId="9" xfId="1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4" fontId="6" fillId="4" borderId="3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1" fillId="0" borderId="0" xfId="0" applyFont="1"/>
    <xf numFmtId="49" fontId="5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5" fontId="1" fillId="0" borderId="12" xfId="1" applyNumberFormat="1" applyFont="1" applyBorder="1" applyAlignment="1">
      <alignment horizontal="right" vertical="center"/>
    </xf>
    <xf numFmtId="44" fontId="1" fillId="0" borderId="12" xfId="2" applyFont="1" applyBorder="1" applyAlignment="1">
      <alignment horizontal="right" vertical="center"/>
    </xf>
    <xf numFmtId="2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right" vertical="center"/>
    </xf>
    <xf numFmtId="44" fontId="1" fillId="0" borderId="1" xfId="2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/>
    </xf>
    <xf numFmtId="44" fontId="1" fillId="2" borderId="1" xfId="2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49" fontId="5" fillId="3" borderId="3" xfId="0" applyNumberFormat="1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vertical="center"/>
    </xf>
    <xf numFmtId="49" fontId="9" fillId="0" borderId="1" xfId="0" applyNumberFormat="1" applyFont="1" applyBorder="1"/>
    <xf numFmtId="165" fontId="1" fillId="0" borderId="12" xfId="2" applyNumberFormat="1" applyFont="1" applyBorder="1" applyAlignment="1">
      <alignment horizontal="right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6" fillId="0" borderId="0" xfId="0" applyFont="1" applyAlignment="1">
      <alignment horizontal="left"/>
    </xf>
    <xf numFmtId="165" fontId="0" fillId="0" borderId="0" xfId="0" applyNumberFormat="1"/>
    <xf numFmtId="49" fontId="0" fillId="0" borderId="0" xfId="0" applyNumberFormat="1"/>
    <xf numFmtId="49" fontId="9" fillId="0" borderId="1" xfId="0" applyNumberFormat="1" applyFont="1" applyBorder="1" applyAlignment="1">
      <alignment vertical="center" shrinkToFit="1"/>
    </xf>
    <xf numFmtId="0" fontId="1" fillId="0" borderId="13" xfId="0" applyFont="1" applyBorder="1" applyAlignment="1">
      <alignment horizontal="center"/>
    </xf>
    <xf numFmtId="166" fontId="0" fillId="0" borderId="2" xfId="1" applyNumberFormat="1" applyFont="1" applyBorder="1" applyAlignment="1">
      <alignment horizontal="left"/>
    </xf>
    <xf numFmtId="44" fontId="6" fillId="6" borderId="0" xfId="0" applyNumberFormat="1" applyFont="1" applyFill="1"/>
    <xf numFmtId="0" fontId="0" fillId="6" borderId="2" xfId="0" applyFill="1" applyBorder="1"/>
    <xf numFmtId="0" fontId="0" fillId="6" borderId="5" xfId="0" applyFill="1" applyBorder="1"/>
    <xf numFmtId="0" fontId="1" fillId="6" borderId="5" xfId="0" applyFont="1" applyFill="1" applyBorder="1"/>
    <xf numFmtId="0" fontId="0" fillId="6" borderId="9" xfId="0" applyFill="1" applyBorder="1"/>
    <xf numFmtId="0" fontId="6" fillId="6" borderId="0" xfId="0" applyFont="1" applyFill="1"/>
    <xf numFmtId="165" fontId="6" fillId="6" borderId="0" xfId="0" applyNumberFormat="1" applyFont="1" applyFill="1"/>
    <xf numFmtId="49" fontId="10" fillId="0" borderId="1" xfId="0" applyNumberFormat="1" applyFont="1" applyBorder="1" applyAlignment="1">
      <alignment vertical="center" shrinkToFi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140350877192984E-2"/>
          <c:y val="0.22693687515251201"/>
          <c:w val="0.49654758944605604"/>
          <c:h val="0.6415143835215508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1C4-444D-A0E9-8964B0C98F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1C4-444D-A0E9-8964B0C98F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1C4-444D-A0E9-8964B0C98F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1C4-444D-A0E9-8964B0C98F5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81C4-444D-A0E9-8964B0C98F5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81C4-444D-A0E9-8964B0C98F5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81C4-444D-A0E9-8964B0C98F5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81C4-444D-A0E9-8964B0C98F5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81C4-444D-A0E9-8964B0C98F5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81C4-444D-A0E9-8964B0C98F5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81C4-444D-A0E9-8964B0C98F5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81C4-444D-A0E9-8964B0C98F5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81C4-444D-A0E9-8964B0C98F5A}"/>
              </c:ext>
            </c:extLst>
          </c:dPt>
          <c:dLbls>
            <c:dLbl>
              <c:idx val="8"/>
              <c:numFmt formatCode="0.00%" sourceLinked="0"/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lt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81C4-444D-A0E9-8964B0C98F5A}"/>
                </c:ext>
              </c:extLst>
            </c:dLbl>
            <c:dLbl>
              <c:idx val="12"/>
              <c:numFmt formatCode="0.00%" sourceLinked="0"/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lt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9-81C4-444D-A0E9-8964B0C98F5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Cálculos!$B$5:$B$17</c:f>
              <c:strCache>
                <c:ptCount val="13"/>
                <c:pt idx="0">
                  <c:v>Abierto criterio precio</c:v>
                </c:pt>
                <c:pt idx="1">
                  <c:v>Restringido criterio precio</c:v>
                </c:pt>
                <c:pt idx="2">
                  <c:v>Procedimiento negociado con publicidad</c:v>
                </c:pt>
                <c:pt idx="3">
                  <c:v>Procedimiento negociado sin publicidad</c:v>
                </c:pt>
                <c:pt idx="4">
                  <c:v>Diálogo competitivo</c:v>
                </c:pt>
                <c:pt idx="5">
                  <c:v>Adjudicación directa</c:v>
                </c:pt>
                <c:pt idx="6">
                  <c:v>Otros</c:v>
                </c:pt>
                <c:pt idx="7">
                  <c:v>Contratación centralizada</c:v>
                </c:pt>
                <c:pt idx="8">
                  <c:v>Abierto </c:v>
                </c:pt>
                <c:pt idx="9">
                  <c:v>Concurso de proyectos</c:v>
                </c:pt>
                <c:pt idx="10">
                  <c:v>Procedimiento de asociación para la innovación</c:v>
                </c:pt>
                <c:pt idx="11">
                  <c:v>Sistema dinámico de adquisición</c:v>
                </c:pt>
                <c:pt idx="12">
                  <c:v>Contrato Menor</c:v>
                </c:pt>
              </c:strCache>
            </c:strRef>
          </c:cat>
          <c:val>
            <c:numRef>
              <c:f>Cálculos!$D$5:$D$17</c:f>
              <c:numCache>
                <c:formatCode>General</c:formatCode>
                <c:ptCount val="13"/>
                <c:pt idx="8" formatCode="0.00">
                  <c:v>56.929522075406204</c:v>
                </c:pt>
                <c:pt idx="12" formatCode="0.00">
                  <c:v>43.070477924593789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21-4107-A43B-842048B96A9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202327718105529"/>
          <c:y val="6.3176658289686674E-2"/>
          <c:w val="0.40748654517701005"/>
          <c:h val="0.9090591537813776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sz="1400" u="none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Nº Pymes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333333333333332E-3"/>
          <c:y val="0.22367441860465118"/>
          <c:w val="0.78935651793525807"/>
          <c:h val="0.77632558139534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9ED-4921-8316-1F6F1910C4D4}"/>
              </c:ext>
            </c:extLst>
          </c:dPt>
          <c:cat>
            <c:strRef>
              <c:f>Cálculos!$G$5:$G$6</c:f>
              <c:strCache>
                <c:ptCount val="2"/>
                <c:pt idx="0">
                  <c:v>No Pyme</c:v>
                </c:pt>
                <c:pt idx="1">
                  <c:v>Pyme</c:v>
                </c:pt>
              </c:strCache>
            </c:strRef>
          </c:cat>
          <c:val>
            <c:numRef>
              <c:f>Cálculos!$H$5:$H$6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D-4921-8316-1F6F1910C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874927"/>
        <c:axId val="1265875407"/>
      </c:barChart>
      <c:catAx>
        <c:axId val="12658749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s-ES"/>
          </a:p>
        </c:txPr>
        <c:crossAx val="1265875407"/>
        <c:crosses val="autoZero"/>
        <c:auto val="1"/>
        <c:lblAlgn val="ctr"/>
        <c:lblOffset val="100"/>
        <c:noMultiLvlLbl val="0"/>
      </c:catAx>
      <c:valAx>
        <c:axId val="1265875407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65874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242205920488022"/>
          <c:y val="0.34646853676076733"/>
          <c:w val="0.14616912240733851"/>
          <c:h val="0.30253081467434906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sz="1400" u="none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%</a:t>
            </a:r>
            <a:r>
              <a:rPr lang="es-ES" sz="1400" u="none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Volumen Presupuestario Adjudicado </a:t>
            </a:r>
            <a:endParaRPr lang="es-ES" sz="1400" u="none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0576789437109102E-2"/>
          <c:y val="0.22315545243619489"/>
          <c:w val="0.78921013608531732"/>
          <c:h val="0.7768445475638050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E44-406D-8400-2C93482679D4}"/>
              </c:ext>
            </c:extLst>
          </c:dPt>
          <c:dPt>
            <c:idx val="1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3E44-406D-8400-2C93482679D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Cálculos!$I$5:$I$6</c:f>
              <c:strCache>
                <c:ptCount val="2"/>
                <c:pt idx="0">
                  <c:v>No Pyme</c:v>
                </c:pt>
                <c:pt idx="1">
                  <c:v>Pyme</c:v>
                </c:pt>
              </c:strCache>
            </c:strRef>
          </c:cat>
          <c:val>
            <c:numRef>
              <c:f>Cálculos!$J$5:$J$6</c:f>
              <c:numCache>
                <c:formatCode>0.00</c:formatCode>
                <c:ptCount val="2"/>
                <c:pt idx="0">
                  <c:v>2.4085379161548199</c:v>
                </c:pt>
                <c:pt idx="1">
                  <c:v>97.591462083845187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4-406D-8400-2C93482679D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650078505036891"/>
          <c:y val="0.35112494066037636"/>
          <c:w val="0.19804163404075767"/>
          <c:h val="0.2805431871181906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Cálculos!$C$4</c:f>
              <c:strCache>
                <c:ptCount val="1"/>
                <c:pt idx="0">
                  <c:v>Nº Contratos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8D-44B8-B99A-ECACEC63349D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8D-44B8-B99A-ECACEC63349D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8D-44B8-B99A-ECACEC63349D}"/>
              </c:ext>
            </c:extLst>
          </c:dPt>
          <c:cat>
            <c:strRef>
              <c:f>Cálculos!$B$5:$B$18</c:f>
              <c:strCache>
                <c:ptCount val="14"/>
                <c:pt idx="0">
                  <c:v>Abierto criterio precio</c:v>
                </c:pt>
                <c:pt idx="1">
                  <c:v>Restringido criterio precio</c:v>
                </c:pt>
                <c:pt idx="2">
                  <c:v>Procedimiento negociado con publicidad</c:v>
                </c:pt>
                <c:pt idx="3">
                  <c:v>Procedimiento negociado sin publicidad</c:v>
                </c:pt>
                <c:pt idx="4">
                  <c:v>Diálogo competitivo</c:v>
                </c:pt>
                <c:pt idx="5">
                  <c:v>Adjudicación directa</c:v>
                </c:pt>
                <c:pt idx="6">
                  <c:v>Otros</c:v>
                </c:pt>
                <c:pt idx="7">
                  <c:v>Contratación centralizada</c:v>
                </c:pt>
                <c:pt idx="8">
                  <c:v>Abierto </c:v>
                </c:pt>
                <c:pt idx="9">
                  <c:v>Concurso de proyectos</c:v>
                </c:pt>
                <c:pt idx="10">
                  <c:v>Procedimiento de asociación para la innovación</c:v>
                </c:pt>
                <c:pt idx="11">
                  <c:v>Sistema dinámico de adquisición</c:v>
                </c:pt>
                <c:pt idx="12">
                  <c:v>Contrato Menor</c:v>
                </c:pt>
                <c:pt idx="13">
                  <c:v>Total</c:v>
                </c:pt>
              </c:strCache>
            </c:strRef>
          </c:cat>
          <c:val>
            <c:numRef>
              <c:f>Cálculos!$C$5:$C$18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 formatCode="_-* #,##0_-;\-* #,##0_-;_-* &quot;-&quot;??_-;_-@_-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8D-44B8-B99A-ECACEC633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4403455"/>
        <c:axId val="674404415"/>
      </c:barChart>
      <c:catAx>
        <c:axId val="6744034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404415"/>
        <c:crosses val="autoZero"/>
        <c:auto val="1"/>
        <c:lblAlgn val="ctr"/>
        <c:lblOffset val="100"/>
        <c:noMultiLvlLbl val="0"/>
      </c:catAx>
      <c:valAx>
        <c:axId val="674404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403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PYMES según Tipo de Contrato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Importe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Servicios</c:v>
              </c:pt>
              <c:pt idx="1">
                <c:v>Suministros </c:v>
              </c:pt>
              <c:pt idx="2">
                <c:v>TOTAL</c:v>
              </c:pt>
            </c:strLit>
          </c:cat>
          <c:val>
            <c:numLit>
              <c:formatCode>General</c:formatCode>
              <c:ptCount val="3"/>
              <c:pt idx="0">
                <c:v>218922.32</c:v>
              </c:pt>
              <c:pt idx="1">
                <c:v>936</c:v>
              </c:pt>
              <c:pt idx="2">
                <c:v>219858.32</c:v>
              </c:pt>
            </c:numLit>
          </c:val>
          <c:extLst>
            <c:ext xmlns:c16="http://schemas.microsoft.com/office/drawing/2014/chart" uri="{C3380CC4-5D6E-409C-BE32-E72D297353CC}">
              <c16:uniqueId val="{00000000-2EA2-4984-9991-E6F96DA2D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79840"/>
        <c:axId val="1127561904"/>
      </c:barChart>
      <c:catAx>
        <c:axId val="11319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s-ES"/>
          </a:p>
        </c:txPr>
        <c:crossAx val="1127561904"/>
        <c:crosses val="autoZero"/>
        <c:auto val="1"/>
        <c:lblAlgn val="ctr"/>
        <c:lblOffset val="100"/>
        <c:noMultiLvlLbl val="0"/>
      </c:catAx>
      <c:valAx>
        <c:axId val="112756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7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PYMES según Procedimiento de Adjudicación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Cálculos!$H$8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Cálculos!$G$9:$G$11</c:f>
              <c:strCache>
                <c:ptCount val="3"/>
                <c:pt idx="0">
                  <c:v>Abierto </c:v>
                </c:pt>
                <c:pt idx="1">
                  <c:v>Contrato Menor</c:v>
                </c:pt>
                <c:pt idx="2">
                  <c:v>TOTAL</c:v>
                </c:pt>
              </c:strCache>
            </c:strRef>
          </c:cat>
          <c:val>
            <c:numRef>
              <c:f>Cálculos!$H$9:$H$11</c:f>
              <c:numCache>
                <c:formatCode>#,##0.00\ "€"</c:formatCode>
                <c:ptCount val="3"/>
                <c:pt idx="0">
                  <c:v>21911.08</c:v>
                </c:pt>
                <c:pt idx="1">
                  <c:v>15650</c:v>
                </c:pt>
                <c:pt idx="2">
                  <c:v>37561.08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00-49AA-B7EC-FA66819A0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80768"/>
        <c:axId val="1127520144"/>
      </c:barChart>
      <c:catAx>
        <c:axId val="113198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s-ES"/>
          </a:p>
        </c:txPr>
        <c:crossAx val="1127520144"/>
        <c:crosses val="autoZero"/>
        <c:auto val="1"/>
        <c:lblAlgn val="ctr"/>
        <c:lblOffset val="100"/>
        <c:noMultiLvlLbl val="0"/>
      </c:catAx>
      <c:valAx>
        <c:axId val="112752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80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Cálculos!$C$4</c:f>
              <c:strCache>
                <c:ptCount val="1"/>
                <c:pt idx="0">
                  <c:v>Nº Contratos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F4-471D-B355-02C5AE8F3569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AF4-471D-B355-02C5AE8F3569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AF4-471D-B355-02C5AE8F3569}"/>
              </c:ext>
            </c:extLst>
          </c:dPt>
          <c:cat>
            <c:strRef>
              <c:f>Cálculos!$B$5:$B$18</c:f>
              <c:strCache>
                <c:ptCount val="14"/>
                <c:pt idx="0">
                  <c:v>Abierto criterio precio</c:v>
                </c:pt>
                <c:pt idx="1">
                  <c:v>Restringido criterio precio</c:v>
                </c:pt>
                <c:pt idx="2">
                  <c:v>Procedimiento negociado con publicidad</c:v>
                </c:pt>
                <c:pt idx="3">
                  <c:v>Procedimiento negociado sin publicidad</c:v>
                </c:pt>
                <c:pt idx="4">
                  <c:v>Diálogo competitivo</c:v>
                </c:pt>
                <c:pt idx="5">
                  <c:v>Adjudicación directa</c:v>
                </c:pt>
                <c:pt idx="6">
                  <c:v>Otros</c:v>
                </c:pt>
                <c:pt idx="7">
                  <c:v>Contratación centralizada</c:v>
                </c:pt>
                <c:pt idx="8">
                  <c:v>Abierto </c:v>
                </c:pt>
                <c:pt idx="9">
                  <c:v>Concurso de proyectos</c:v>
                </c:pt>
                <c:pt idx="10">
                  <c:v>Procedimiento de asociación para la innovación</c:v>
                </c:pt>
                <c:pt idx="11">
                  <c:v>Sistema dinámico de adquisición</c:v>
                </c:pt>
                <c:pt idx="12">
                  <c:v>Contrato Menor</c:v>
                </c:pt>
                <c:pt idx="13">
                  <c:v>Total</c:v>
                </c:pt>
              </c:strCache>
            </c:strRef>
          </c:cat>
          <c:val>
            <c:numRef>
              <c:f>Cálculos!$C$5:$C$18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 formatCode="_-* #,##0_-;\-* #,##0_-;_-* &quot;-&quot;??_-;_-@_-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F4-471D-B355-02C5AE8F3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4403455"/>
        <c:axId val="674404415"/>
      </c:barChart>
      <c:catAx>
        <c:axId val="6744034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404415"/>
        <c:crosses val="autoZero"/>
        <c:auto val="1"/>
        <c:lblAlgn val="ctr"/>
        <c:lblOffset val="100"/>
        <c:noMultiLvlLbl val="0"/>
      </c:catAx>
      <c:valAx>
        <c:axId val="674404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403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PYMES según Procedimiento de Adjudicación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Cálculos!$H$8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Cálculos!$G$9:$G$11</c:f>
              <c:strCache>
                <c:ptCount val="3"/>
                <c:pt idx="0">
                  <c:v>Abierto </c:v>
                </c:pt>
                <c:pt idx="1">
                  <c:v>Contrato Menor</c:v>
                </c:pt>
                <c:pt idx="2">
                  <c:v>TOTAL</c:v>
                </c:pt>
              </c:strCache>
            </c:strRef>
          </c:cat>
          <c:val>
            <c:numRef>
              <c:f>Cálculos!$H$9:$H$11</c:f>
              <c:numCache>
                <c:formatCode>#,##0.00\ "€"</c:formatCode>
                <c:ptCount val="3"/>
                <c:pt idx="0">
                  <c:v>21911.08</c:v>
                </c:pt>
                <c:pt idx="1">
                  <c:v>15650</c:v>
                </c:pt>
                <c:pt idx="2">
                  <c:v>37561.08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0-4A3C-8A23-685606D72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80768"/>
        <c:axId val="1127520144"/>
      </c:barChart>
      <c:catAx>
        <c:axId val="113198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27520144"/>
        <c:crosses val="autoZero"/>
        <c:auto val="1"/>
        <c:lblAlgn val="ctr"/>
        <c:lblOffset val="100"/>
        <c:noMultiLvlLbl val="0"/>
      </c:catAx>
      <c:valAx>
        <c:axId val="112752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80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PYMES según Tipo de Contrato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Importe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Servicios</c:v>
              </c:pt>
              <c:pt idx="1">
                <c:v>Suministros </c:v>
              </c:pt>
              <c:pt idx="2">
                <c:v>TOTAL</c:v>
              </c:pt>
            </c:strLit>
          </c:cat>
          <c:val>
            <c:numLit>
              <c:formatCode>General</c:formatCode>
              <c:ptCount val="3"/>
              <c:pt idx="0">
                <c:v>218922.32</c:v>
              </c:pt>
              <c:pt idx="1">
                <c:v>936</c:v>
              </c:pt>
              <c:pt idx="2">
                <c:v>219858.32</c:v>
              </c:pt>
            </c:numLit>
          </c:val>
          <c:extLst>
            <c:ext xmlns:c16="http://schemas.microsoft.com/office/drawing/2014/chart" uri="{C3380CC4-5D6E-409C-BE32-E72D297353CC}">
              <c16:uniqueId val="{00000000-5813-4351-AA61-C8786BE95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79840"/>
        <c:axId val="1127561904"/>
      </c:barChart>
      <c:catAx>
        <c:axId val="11319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27561904"/>
        <c:crosses val="autoZero"/>
        <c:auto val="1"/>
        <c:lblAlgn val="ctr"/>
        <c:lblOffset val="100"/>
        <c:noMultiLvlLbl val="0"/>
      </c:catAx>
      <c:valAx>
        <c:axId val="112756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7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13</xdr:row>
      <xdr:rowOff>74613</xdr:rowOff>
    </xdr:from>
    <xdr:to>
      <xdr:col>5</xdr:col>
      <xdr:colOff>5048250</xdr:colOff>
      <xdr:row>35</xdr:row>
      <xdr:rowOff>57151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B6F98D9-DB17-739E-28A1-6C8F014FC9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110836</xdr:colOff>
      <xdr:row>34</xdr:row>
      <xdr:rowOff>27705</xdr:rowOff>
    </xdr:from>
    <xdr:to>
      <xdr:col>18</xdr:col>
      <xdr:colOff>929407</xdr:colOff>
      <xdr:row>48</xdr:row>
      <xdr:rowOff>56424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73FD9FB-BFAA-C743-CC14-A45D76FC10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695325</xdr:colOff>
      <xdr:row>13</xdr:row>
      <xdr:rowOff>65088</xdr:rowOff>
    </xdr:from>
    <xdr:to>
      <xdr:col>17</xdr:col>
      <xdr:colOff>817418</xdr:colOff>
      <xdr:row>29</xdr:row>
      <xdr:rowOff>69273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8FD0914-D0CD-7626-5378-54BEB0E806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207818</xdr:colOff>
      <xdr:row>39</xdr:row>
      <xdr:rowOff>55419</xdr:rowOff>
    </xdr:from>
    <xdr:to>
      <xdr:col>5</xdr:col>
      <xdr:colOff>3713018</xdr:colOff>
      <xdr:row>58</xdr:row>
      <xdr:rowOff>27709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E3B6B2B-229F-4CBE-9313-B6E17F0E8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942109</xdr:colOff>
      <xdr:row>32</xdr:row>
      <xdr:rowOff>138545</xdr:rowOff>
    </xdr:from>
    <xdr:to>
      <xdr:col>11</xdr:col>
      <xdr:colOff>361307</xdr:colOff>
      <xdr:row>48</xdr:row>
      <xdr:rowOff>50074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83A659E-09DE-4F25-AB55-E55664448C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1011382</xdr:colOff>
      <xdr:row>14</xdr:row>
      <xdr:rowOff>69273</xdr:rowOff>
    </xdr:from>
    <xdr:to>
      <xdr:col>11</xdr:col>
      <xdr:colOff>277091</xdr:colOff>
      <xdr:row>29</xdr:row>
      <xdr:rowOff>110837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4E84F53-A0C9-44C3-BE0E-F23AC299B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272142</xdr:colOff>
      <xdr:row>2</xdr:row>
      <xdr:rowOff>97972</xdr:rowOff>
    </xdr:from>
    <xdr:to>
      <xdr:col>18</xdr:col>
      <xdr:colOff>105492</xdr:colOff>
      <xdr:row>16</xdr:row>
      <xdr:rowOff>58587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8CF5AE7-B18D-4082-AE79-E6F4F8F0DC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544286</xdr:colOff>
      <xdr:row>20</xdr:row>
      <xdr:rowOff>21771</xdr:rowOff>
    </xdr:from>
    <xdr:to>
      <xdr:col>15</xdr:col>
      <xdr:colOff>316676</xdr:colOff>
      <xdr:row>34</xdr:row>
      <xdr:rowOff>174171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2572B15-2928-4566-90FB-81AB5559E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9</xdr:col>
      <xdr:colOff>263335</xdr:colOff>
      <xdr:row>35</xdr:row>
      <xdr:rowOff>17417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A55FB60-5105-40C0-8046-4DC95CB80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="55" zoomScaleNormal="55" zoomScaleSheetLayoutView="85" workbookViewId="0">
      <pane ySplit="3" topLeftCell="A4" activePane="bottomLeft" state="frozen"/>
      <selection pane="bottomLeft" activeCell="R2" sqref="R2"/>
    </sheetView>
  </sheetViews>
  <sheetFormatPr baseColWidth="10" defaultColWidth="11.5546875" defaultRowHeight="14.4" x14ac:dyDescent="0.3"/>
  <cols>
    <col min="1" max="2" width="5" style="29" customWidth="1"/>
    <col min="3" max="3" width="9.44140625" style="56" customWidth="1"/>
    <col min="4" max="4" width="13.33203125" style="29" customWidth="1"/>
    <col min="5" max="5" width="14.44140625" style="29" customWidth="1"/>
    <col min="6" max="6" width="62.6640625" style="29" customWidth="1"/>
    <col min="7" max="7" width="17.109375" style="29" bestFit="1" customWidth="1"/>
    <col min="8" max="8" width="16.88671875" style="29" customWidth="1"/>
    <col min="9" max="10" width="18.44140625" style="29" bestFit="1" customWidth="1"/>
    <col min="11" max="12" width="11.77734375" style="29" customWidth="1"/>
    <col min="13" max="13" width="14.21875" style="29" bestFit="1" customWidth="1"/>
    <col min="14" max="14" width="15.77734375" style="29" customWidth="1"/>
    <col min="15" max="15" width="14.33203125" style="29" customWidth="1"/>
    <col min="16" max="16" width="19.33203125" style="29" customWidth="1"/>
    <col min="17" max="17" width="6.44140625" style="29" customWidth="1"/>
    <col min="18" max="18" width="15.44140625" style="29" customWidth="1"/>
    <col min="19" max="19" width="48.33203125" style="29" customWidth="1"/>
    <col min="20" max="20" width="6.77734375" style="29" customWidth="1"/>
    <col min="21" max="34" width="25" style="29" customWidth="1"/>
    <col min="35" max="16384" width="11.5546875" style="29"/>
  </cols>
  <sheetData>
    <row r="1" spans="1:20" ht="27.75" customHeight="1" thickBot="1" x14ac:dyDescent="0.35">
      <c r="A1" s="61" t="s">
        <v>47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3"/>
      <c r="R1" s="27">
        <v>46295</v>
      </c>
      <c r="S1" s="28" t="s">
        <v>34</v>
      </c>
    </row>
    <row r="2" spans="1:20" ht="11.25" customHeight="1" thickBot="1" x14ac:dyDescent="0.35">
      <c r="A2" s="30"/>
      <c r="B2" s="30"/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20" s="67" customFormat="1" ht="40.200000000000003" customHeight="1" thickBot="1" x14ac:dyDescent="0.35">
      <c r="A3" s="32" t="s">
        <v>4</v>
      </c>
      <c r="B3" s="32" t="s">
        <v>49</v>
      </c>
      <c r="C3" s="33" t="s">
        <v>44</v>
      </c>
      <c r="D3" s="34" t="s">
        <v>31</v>
      </c>
      <c r="E3" s="33" t="s">
        <v>32</v>
      </c>
      <c r="F3" s="35" t="s">
        <v>0</v>
      </c>
      <c r="G3" s="33" t="s">
        <v>38</v>
      </c>
      <c r="H3" s="36" t="s">
        <v>43</v>
      </c>
      <c r="I3" s="33" t="s">
        <v>56</v>
      </c>
      <c r="J3" s="34" t="s">
        <v>57</v>
      </c>
      <c r="K3" s="33" t="s">
        <v>58</v>
      </c>
      <c r="L3" s="36" t="s">
        <v>28</v>
      </c>
      <c r="M3" s="66" t="s">
        <v>5</v>
      </c>
      <c r="N3" s="66" t="s">
        <v>6</v>
      </c>
      <c r="O3" s="66" t="s">
        <v>39</v>
      </c>
      <c r="P3" s="36" t="s">
        <v>40</v>
      </c>
      <c r="Q3" s="37" t="s">
        <v>17</v>
      </c>
      <c r="R3" s="37" t="s">
        <v>35</v>
      </c>
      <c r="S3" s="37" t="s">
        <v>36</v>
      </c>
      <c r="T3" s="37" t="s">
        <v>37</v>
      </c>
    </row>
    <row r="4" spans="1:20" x14ac:dyDescent="0.3">
      <c r="A4" s="38">
        <v>1</v>
      </c>
      <c r="B4" s="73" t="s">
        <v>50</v>
      </c>
      <c r="C4" s="39" t="s">
        <v>45</v>
      </c>
      <c r="D4" s="40">
        <v>46003</v>
      </c>
      <c r="E4" s="41">
        <v>46027</v>
      </c>
      <c r="F4" s="64" t="s">
        <v>48</v>
      </c>
      <c r="G4" s="42">
        <v>33709.35</v>
      </c>
      <c r="H4" s="43">
        <v>7078.9634999999998</v>
      </c>
      <c r="I4" s="65">
        <v>40788.313499999997</v>
      </c>
      <c r="J4" s="43">
        <v>21911.08</v>
      </c>
      <c r="K4" s="44">
        <v>36</v>
      </c>
      <c r="L4" s="45">
        <v>4</v>
      </c>
      <c r="M4" s="39" t="s">
        <v>1</v>
      </c>
      <c r="N4" s="39" t="s">
        <v>2</v>
      </c>
      <c r="O4" s="39" t="s">
        <v>7</v>
      </c>
      <c r="P4" s="39" t="s">
        <v>51</v>
      </c>
      <c r="Q4" s="39" t="s">
        <v>27</v>
      </c>
      <c r="R4" s="46" t="s">
        <v>46</v>
      </c>
      <c r="S4" s="47" t="s">
        <v>52</v>
      </c>
      <c r="T4" s="39" t="s">
        <v>53</v>
      </c>
    </row>
    <row r="5" spans="1:20" ht="15.6" x14ac:dyDescent="0.3">
      <c r="A5" s="48">
        <v>2</v>
      </c>
      <c r="B5" s="48" t="s">
        <v>54</v>
      </c>
      <c r="C5" s="46" t="s">
        <v>55</v>
      </c>
      <c r="D5" s="41">
        <v>46160</v>
      </c>
      <c r="E5" s="41">
        <v>46160</v>
      </c>
      <c r="F5" s="82" t="s">
        <v>75</v>
      </c>
      <c r="G5" s="49">
        <v>750</v>
      </c>
      <c r="H5" s="50">
        <v>157.5</v>
      </c>
      <c r="I5" s="65">
        <v>907.5</v>
      </c>
      <c r="J5" s="50">
        <v>500</v>
      </c>
      <c r="K5" s="51">
        <v>12</v>
      </c>
      <c r="L5" s="52">
        <v>3</v>
      </c>
      <c r="M5" s="39" t="s">
        <v>1</v>
      </c>
      <c r="N5" s="39" t="s">
        <v>2</v>
      </c>
      <c r="O5" s="39" t="s">
        <v>7</v>
      </c>
      <c r="P5" s="39" t="s">
        <v>8</v>
      </c>
      <c r="Q5" s="39" t="s">
        <v>27</v>
      </c>
      <c r="R5" s="46" t="s">
        <v>59</v>
      </c>
      <c r="S5" s="53" t="s">
        <v>76</v>
      </c>
      <c r="T5" s="39" t="s">
        <v>53</v>
      </c>
    </row>
    <row r="6" spans="1:20" x14ac:dyDescent="0.3">
      <c r="A6" s="48">
        <v>3</v>
      </c>
      <c r="B6" s="48" t="s">
        <v>66</v>
      </c>
      <c r="C6" s="39">
        <v>202603</v>
      </c>
      <c r="D6" s="41">
        <v>46215</v>
      </c>
      <c r="E6" s="41">
        <v>46216</v>
      </c>
      <c r="F6" s="72" t="s">
        <v>77</v>
      </c>
      <c r="G6" s="49">
        <v>2250</v>
      </c>
      <c r="H6" s="50">
        <v>472.5</v>
      </c>
      <c r="I6" s="65">
        <v>2722.5</v>
      </c>
      <c r="J6" s="50">
        <v>2250</v>
      </c>
      <c r="K6" s="51">
        <v>12</v>
      </c>
      <c r="L6" s="52">
        <v>3</v>
      </c>
      <c r="M6" s="39" t="s">
        <v>1</v>
      </c>
      <c r="N6" s="39" t="s">
        <v>2</v>
      </c>
      <c r="O6" s="39" t="s">
        <v>7</v>
      </c>
      <c r="P6" s="39" t="s">
        <v>8</v>
      </c>
      <c r="Q6" s="39" t="s">
        <v>27</v>
      </c>
      <c r="R6" s="46" t="s">
        <v>67</v>
      </c>
      <c r="S6" s="53" t="s">
        <v>73</v>
      </c>
      <c r="T6" s="39" t="s">
        <v>53</v>
      </c>
    </row>
    <row r="7" spans="1:20" x14ac:dyDescent="0.3">
      <c r="A7" s="48">
        <v>4</v>
      </c>
      <c r="B7" s="48" t="s">
        <v>66</v>
      </c>
      <c r="C7" s="46">
        <v>202604</v>
      </c>
      <c r="D7" s="41">
        <v>46272</v>
      </c>
      <c r="E7" s="41">
        <v>46274</v>
      </c>
      <c r="F7" s="72" t="s">
        <v>68</v>
      </c>
      <c r="G7" s="49">
        <v>1500</v>
      </c>
      <c r="H7" s="50" t="s">
        <v>69</v>
      </c>
      <c r="I7" s="65">
        <v>1500</v>
      </c>
      <c r="J7" s="50">
        <v>927</v>
      </c>
      <c r="K7" s="51">
        <v>12</v>
      </c>
      <c r="L7" s="52">
        <v>4</v>
      </c>
      <c r="M7" s="39" t="s">
        <v>1</v>
      </c>
      <c r="N7" s="39" t="s">
        <v>2</v>
      </c>
      <c r="O7" s="39" t="s">
        <v>7</v>
      </c>
      <c r="P7" s="39" t="s">
        <v>8</v>
      </c>
      <c r="Q7" s="39" t="s">
        <v>53</v>
      </c>
      <c r="R7" s="56" t="s">
        <v>71</v>
      </c>
      <c r="S7" s="53" t="s">
        <v>70</v>
      </c>
      <c r="T7" s="39" t="s">
        <v>53</v>
      </c>
    </row>
    <row r="8" spans="1:20" x14ac:dyDescent="0.3">
      <c r="A8" s="48">
        <v>5</v>
      </c>
      <c r="B8" s="48" t="s">
        <v>66</v>
      </c>
      <c r="C8" s="39">
        <v>202605</v>
      </c>
      <c r="D8" s="41">
        <v>46294</v>
      </c>
      <c r="E8" s="41">
        <v>46294</v>
      </c>
      <c r="F8" s="72" t="s">
        <v>74</v>
      </c>
      <c r="G8" s="49">
        <v>13026</v>
      </c>
      <c r="H8" s="50">
        <v>2731.0499999999997</v>
      </c>
      <c r="I8" s="65">
        <v>15761.46</v>
      </c>
      <c r="J8" s="50">
        <v>12900</v>
      </c>
      <c r="K8" s="51">
        <v>12</v>
      </c>
      <c r="L8" s="52">
        <v>3</v>
      </c>
      <c r="M8" s="39" t="s">
        <v>1</v>
      </c>
      <c r="N8" s="39" t="s">
        <v>2</v>
      </c>
      <c r="O8" s="39" t="s">
        <v>7</v>
      </c>
      <c r="P8" s="39" t="s">
        <v>8</v>
      </c>
      <c r="Q8" s="39" t="s">
        <v>27</v>
      </c>
      <c r="R8" s="46" t="s">
        <v>72</v>
      </c>
      <c r="S8" s="53" t="s">
        <v>78</v>
      </c>
      <c r="T8" s="39" t="s">
        <v>53</v>
      </c>
    </row>
    <row r="9" spans="1:20" s="55" customFormat="1" x14ac:dyDescent="0.3">
      <c r="A9" s="48"/>
      <c r="B9" s="48"/>
      <c r="C9" s="46"/>
      <c r="D9" s="41"/>
      <c r="E9" s="41"/>
      <c r="F9" s="54"/>
      <c r="G9" s="49"/>
      <c r="H9" s="50"/>
      <c r="I9" s="50"/>
      <c r="J9" s="50"/>
      <c r="K9" s="51"/>
      <c r="L9" s="52"/>
      <c r="M9" s="46"/>
      <c r="N9" s="46"/>
      <c r="O9" s="46"/>
      <c r="P9" s="46"/>
      <c r="Q9" s="46"/>
      <c r="R9" s="46"/>
      <c r="S9" s="53"/>
      <c r="T9" s="46"/>
    </row>
    <row r="10" spans="1:20" x14ac:dyDescent="0.3">
      <c r="J10" s="57">
        <f>SUM(J4:J9)</f>
        <v>38488.080000000002</v>
      </c>
    </row>
    <row r="11" spans="1:20" x14ac:dyDescent="0.3">
      <c r="D11" s="58" t="s">
        <v>33</v>
      </c>
    </row>
    <row r="12" spans="1:20" x14ac:dyDescent="0.3">
      <c r="D12" s="58"/>
    </row>
    <row r="13" spans="1:20" customFormat="1" x14ac:dyDescent="0.3">
      <c r="C13" s="56"/>
      <c r="E13" s="69" t="s">
        <v>62</v>
      </c>
      <c r="G13" s="29"/>
      <c r="H13" s="69"/>
    </row>
    <row r="31" spans="14:15" x14ac:dyDescent="0.3">
      <c r="N31" s="59" t="s">
        <v>17</v>
      </c>
      <c r="O31" s="60" t="s">
        <v>30</v>
      </c>
    </row>
    <row r="32" spans="14:15" x14ac:dyDescent="0.3">
      <c r="O32" s="60" t="s">
        <v>29</v>
      </c>
    </row>
    <row r="39" spans="4:4" x14ac:dyDescent="0.3">
      <c r="D39" s="69" t="s">
        <v>63</v>
      </c>
    </row>
  </sheetData>
  <phoneticPr fontId="3" type="noConversion"/>
  <pageMargins left="0.42" right="0.41" top="0.74803149606299213" bottom="0.74803149606299213" header="0.31496062992125984" footer="0.31496062992125984"/>
  <pageSetup paperSize="9" scale="65" orientation="landscape" verticalDpi="1200" r:id="rId1"/>
  <ignoredErrors>
    <ignoredError sqref="C4:C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C1BE-89B3-4A1C-87FE-54A6D8680EA8}">
  <dimension ref="B3:K682"/>
  <sheetViews>
    <sheetView zoomScale="90" zoomScaleNormal="90" workbookViewId="0">
      <selection activeCell="H9" sqref="H9"/>
    </sheetView>
  </sheetViews>
  <sheetFormatPr baseColWidth="10" defaultRowHeight="14.4" x14ac:dyDescent="0.3"/>
  <cols>
    <col min="2" max="2" width="41.77734375" style="19" bestFit="1" customWidth="1"/>
    <col min="3" max="3" width="11.33203125" customWidth="1"/>
    <col min="5" max="5" width="12.6640625" bestFit="1" customWidth="1"/>
    <col min="6" max="6" width="11.5546875" customWidth="1"/>
    <col min="7" max="7" width="29.6640625" customWidth="1"/>
    <col min="8" max="8" width="13.109375" bestFit="1" customWidth="1"/>
    <col min="9" max="9" width="27.44140625" bestFit="1" customWidth="1"/>
    <col min="11" max="11" width="17.21875" customWidth="1"/>
  </cols>
  <sheetData>
    <row r="3" spans="2:11" ht="15" thickBot="1" x14ac:dyDescent="0.35"/>
    <row r="4" spans="2:11" ht="15" thickBot="1" x14ac:dyDescent="0.35">
      <c r="B4" s="76" t="s">
        <v>9</v>
      </c>
      <c r="C4" s="2" t="s">
        <v>60</v>
      </c>
      <c r="D4" s="2" t="s">
        <v>11</v>
      </c>
      <c r="E4" s="2" t="s">
        <v>3</v>
      </c>
      <c r="G4" s="3" t="s">
        <v>80</v>
      </c>
      <c r="H4" s="4" t="s">
        <v>12</v>
      </c>
      <c r="I4" s="5" t="s">
        <v>80</v>
      </c>
      <c r="J4" s="4" t="s">
        <v>13</v>
      </c>
      <c r="K4" s="1" t="s">
        <v>3</v>
      </c>
    </row>
    <row r="5" spans="2:11" x14ac:dyDescent="0.3">
      <c r="B5" s="77" t="s">
        <v>14</v>
      </c>
      <c r="C5" s="10">
        <v>0</v>
      </c>
      <c r="D5" s="7"/>
      <c r="E5" s="8"/>
      <c r="G5" s="9" t="s">
        <v>15</v>
      </c>
      <c r="H5" s="10">
        <v>1</v>
      </c>
      <c r="I5" t="s">
        <v>15</v>
      </c>
      <c r="J5" s="25">
        <f>+(K5/$E$19)*100</f>
        <v>2.4085379161548199</v>
      </c>
      <c r="K5" s="17">
        <f>+'CONTRATOS TRLCSP'!$J$7</f>
        <v>927</v>
      </c>
    </row>
    <row r="6" spans="2:11" ht="15" thickBot="1" x14ac:dyDescent="0.35">
      <c r="B6" s="77" t="s">
        <v>16</v>
      </c>
      <c r="C6" s="10">
        <v>0</v>
      </c>
      <c r="D6" s="6"/>
      <c r="E6" s="8"/>
      <c r="G6" s="11" t="s">
        <v>17</v>
      </c>
      <c r="H6" s="12">
        <v>4</v>
      </c>
      <c r="I6" s="13" t="s">
        <v>17</v>
      </c>
      <c r="J6" s="26">
        <f>+(K6/$E$19)*100</f>
        <v>97.591462083845187</v>
      </c>
      <c r="K6" s="14">
        <f>+'CONTRATOS TRLCSP'!$J$4+'CONTRATOS TRLCSP'!$J$5+'CONTRATOS TRLCSP'!$J$6+'CONTRATOS TRLCSP'!$J$8</f>
        <v>37561.08</v>
      </c>
    </row>
    <row r="7" spans="2:11" ht="15" thickBot="1" x14ac:dyDescent="0.35">
      <c r="B7" s="77" t="s">
        <v>18</v>
      </c>
      <c r="C7" s="10">
        <v>0</v>
      </c>
      <c r="D7" s="6"/>
      <c r="E7" s="8"/>
      <c r="K7" s="75">
        <f>SUM(K5:K6)</f>
        <v>38488.080000000002</v>
      </c>
    </row>
    <row r="8" spans="2:11" ht="15" thickBot="1" x14ac:dyDescent="0.35">
      <c r="B8" s="77" t="s">
        <v>19</v>
      </c>
      <c r="C8" s="10">
        <v>0</v>
      </c>
      <c r="D8" s="6"/>
      <c r="E8" s="8"/>
      <c r="G8" s="3" t="s">
        <v>64</v>
      </c>
      <c r="H8" s="4" t="s">
        <v>3</v>
      </c>
    </row>
    <row r="9" spans="2:11" x14ac:dyDescent="0.3">
      <c r="B9" s="77" t="s">
        <v>20</v>
      </c>
      <c r="C9" s="10">
        <v>0</v>
      </c>
      <c r="D9" s="6"/>
      <c r="E9" s="8"/>
      <c r="G9" t="str">
        <f>B13</f>
        <v xml:space="preserve">Abierto </v>
      </c>
      <c r="H9" s="70">
        <f>'CONTRATOS TRLCSP'!J4</f>
        <v>21911.08</v>
      </c>
    </row>
    <row r="10" spans="2:11" x14ac:dyDescent="0.3">
      <c r="B10" s="77" t="s">
        <v>21</v>
      </c>
      <c r="C10" s="10">
        <v>0</v>
      </c>
      <c r="D10" s="6"/>
      <c r="E10" s="8"/>
      <c r="G10" t="str">
        <f>B17</f>
        <v>Contrato Menor</v>
      </c>
      <c r="H10" s="70">
        <f>H11-H9</f>
        <v>15650</v>
      </c>
    </row>
    <row r="11" spans="2:11" x14ac:dyDescent="0.3">
      <c r="B11" s="77" t="s">
        <v>10</v>
      </c>
      <c r="C11" s="10">
        <v>0</v>
      </c>
      <c r="D11" s="6"/>
      <c r="E11" s="8"/>
      <c r="G11" s="80" t="s">
        <v>65</v>
      </c>
      <c r="H11" s="81">
        <f>E19-'CONTRATOS TRLCSP'!J7</f>
        <v>37561.08</v>
      </c>
    </row>
    <row r="12" spans="2:11" ht="15" thickBot="1" x14ac:dyDescent="0.35">
      <c r="B12" s="77" t="s">
        <v>22</v>
      </c>
      <c r="C12" s="10">
        <v>0</v>
      </c>
      <c r="D12" s="6"/>
      <c r="E12" s="8"/>
    </row>
    <row r="13" spans="2:11" ht="15" thickBot="1" x14ac:dyDescent="0.35">
      <c r="B13" s="78" t="s">
        <v>23</v>
      </c>
      <c r="C13" s="68">
        <v>1</v>
      </c>
      <c r="D13" s="23">
        <f>(E13/$E$19)*100</f>
        <v>56.929522075406204</v>
      </c>
      <c r="E13" s="8">
        <f>'CONTRATOS TRLCSP'!$J$4</f>
        <v>21911.08</v>
      </c>
      <c r="G13" s="3" t="s">
        <v>64</v>
      </c>
      <c r="H13" s="4" t="s">
        <v>3</v>
      </c>
    </row>
    <row r="14" spans="2:11" x14ac:dyDescent="0.3">
      <c r="B14" s="77" t="s">
        <v>24</v>
      </c>
      <c r="C14" s="10">
        <v>0</v>
      </c>
      <c r="D14" s="6"/>
      <c r="E14" s="8"/>
      <c r="G14" s="71" t="s">
        <v>1</v>
      </c>
      <c r="H14" s="70">
        <f>'CONTRATOS TRLCSP'!J10-'CONTRATOS TRLCSP'!J7</f>
        <v>37561.08</v>
      </c>
    </row>
    <row r="15" spans="2:11" x14ac:dyDescent="0.3">
      <c r="B15" s="77" t="s">
        <v>25</v>
      </c>
      <c r="C15" s="10">
        <v>0</v>
      </c>
      <c r="D15" s="6"/>
      <c r="E15" s="8"/>
      <c r="G15" s="71" t="s">
        <v>79</v>
      </c>
      <c r="H15" s="70">
        <v>0</v>
      </c>
    </row>
    <row r="16" spans="2:11" x14ac:dyDescent="0.3">
      <c r="B16" s="77" t="s">
        <v>26</v>
      </c>
      <c r="C16" s="10">
        <v>0</v>
      </c>
      <c r="D16" s="6"/>
      <c r="E16" s="8"/>
      <c r="G16" s="80" t="s">
        <v>65</v>
      </c>
      <c r="H16" s="81">
        <f>+H14+H15</f>
        <v>37561.08</v>
      </c>
    </row>
    <row r="17" spans="2:7" ht="15" thickBot="1" x14ac:dyDescent="0.35">
      <c r="B17" s="79" t="s">
        <v>8</v>
      </c>
      <c r="C17" s="12">
        <v>4</v>
      </c>
      <c r="D17" s="24">
        <f>(E17/$E$19)*100</f>
        <v>43.070477924593789</v>
      </c>
      <c r="E17" s="14">
        <f>'CONTRATOS TRLCSP'!$J$5+'CONTRATOS TRLCSP'!J6+'CONTRATOS TRLCSP'!J7+'CONTRATOS TRLCSP'!J8</f>
        <v>16577</v>
      </c>
    </row>
    <row r="18" spans="2:7" ht="15" thickBot="1" x14ac:dyDescent="0.35">
      <c r="B18" s="77" t="s">
        <v>61</v>
      </c>
      <c r="C18" s="74">
        <f>SUM(C5:C17)</f>
        <v>5</v>
      </c>
      <c r="D18" s="16">
        <f>SUM(D5:D17)</f>
        <v>100</v>
      </c>
      <c r="E18" s="15">
        <f>SUM(E5:E17)</f>
        <v>38488.080000000002</v>
      </c>
    </row>
    <row r="19" spans="2:7" x14ac:dyDescent="0.3">
      <c r="B19" s="18" t="s">
        <v>41</v>
      </c>
      <c r="C19" s="18"/>
      <c r="D19" s="19"/>
      <c r="E19" s="20">
        <f>'CONTRATOS TRLCSP'!J10</f>
        <v>38488.080000000002</v>
      </c>
      <c r="F19" s="21">
        <f>E18-E19</f>
        <v>0</v>
      </c>
      <c r="G19" s="22" t="s">
        <v>42</v>
      </c>
    </row>
    <row r="20" spans="2:7" x14ac:dyDescent="0.3">
      <c r="B20"/>
    </row>
    <row r="21" spans="2:7" x14ac:dyDescent="0.3">
      <c r="B21"/>
    </row>
    <row r="22" spans="2:7" x14ac:dyDescent="0.3">
      <c r="B22"/>
    </row>
    <row r="23" spans="2:7" x14ac:dyDescent="0.3">
      <c r="B23"/>
    </row>
    <row r="24" spans="2:7" x14ac:dyDescent="0.3">
      <c r="B24"/>
    </row>
    <row r="25" spans="2:7" x14ac:dyDescent="0.3">
      <c r="B25"/>
    </row>
    <row r="26" spans="2:7" x14ac:dyDescent="0.3">
      <c r="B26"/>
    </row>
    <row r="27" spans="2:7" x14ac:dyDescent="0.3">
      <c r="B27"/>
    </row>
    <row r="28" spans="2:7" x14ac:dyDescent="0.3">
      <c r="B28"/>
    </row>
    <row r="29" spans="2:7" x14ac:dyDescent="0.3">
      <c r="B29"/>
    </row>
    <row r="30" spans="2:7" x14ac:dyDescent="0.3">
      <c r="B30"/>
    </row>
    <row r="31" spans="2:7" x14ac:dyDescent="0.3">
      <c r="B31"/>
    </row>
    <row r="32" spans="2:7" x14ac:dyDescent="0.3">
      <c r="B32"/>
    </row>
    <row r="33" spans="2:2" x14ac:dyDescent="0.3">
      <c r="B33"/>
    </row>
    <row r="34" spans="2:2" x14ac:dyDescent="0.3">
      <c r="B34"/>
    </row>
    <row r="35" spans="2:2" x14ac:dyDescent="0.3">
      <c r="B35"/>
    </row>
    <row r="36" spans="2:2" x14ac:dyDescent="0.3">
      <c r="B36"/>
    </row>
    <row r="37" spans="2:2" x14ac:dyDescent="0.3">
      <c r="B37"/>
    </row>
    <row r="38" spans="2:2" x14ac:dyDescent="0.3">
      <c r="B38"/>
    </row>
    <row r="39" spans="2:2" x14ac:dyDescent="0.3">
      <c r="B39"/>
    </row>
    <row r="40" spans="2:2" x14ac:dyDescent="0.3">
      <c r="B40"/>
    </row>
    <row r="41" spans="2:2" x14ac:dyDescent="0.3">
      <c r="B41"/>
    </row>
    <row r="42" spans="2:2" x14ac:dyDescent="0.3">
      <c r="B42"/>
    </row>
    <row r="43" spans="2:2" x14ac:dyDescent="0.3">
      <c r="B43"/>
    </row>
    <row r="44" spans="2:2" x14ac:dyDescent="0.3">
      <c r="B44"/>
    </row>
    <row r="45" spans="2:2" x14ac:dyDescent="0.3">
      <c r="B45"/>
    </row>
    <row r="46" spans="2:2" x14ac:dyDescent="0.3">
      <c r="B46"/>
    </row>
    <row r="47" spans="2:2" x14ac:dyDescent="0.3">
      <c r="B47"/>
    </row>
    <row r="48" spans="2:2" x14ac:dyDescent="0.3">
      <c r="B48"/>
    </row>
    <row r="49" spans="2:2" x14ac:dyDescent="0.3">
      <c r="B49"/>
    </row>
    <row r="50" spans="2:2" x14ac:dyDescent="0.3">
      <c r="B50"/>
    </row>
    <row r="51" spans="2:2" x14ac:dyDescent="0.3">
      <c r="B51"/>
    </row>
    <row r="52" spans="2:2" x14ac:dyDescent="0.3">
      <c r="B52"/>
    </row>
    <row r="53" spans="2:2" x14ac:dyDescent="0.3">
      <c r="B53"/>
    </row>
    <row r="54" spans="2:2" x14ac:dyDescent="0.3">
      <c r="B54"/>
    </row>
    <row r="55" spans="2:2" x14ac:dyDescent="0.3">
      <c r="B55"/>
    </row>
    <row r="56" spans="2:2" x14ac:dyDescent="0.3">
      <c r="B56"/>
    </row>
    <row r="57" spans="2:2" x14ac:dyDescent="0.3">
      <c r="B57"/>
    </row>
    <row r="58" spans="2:2" x14ac:dyDescent="0.3">
      <c r="B58"/>
    </row>
    <row r="59" spans="2:2" x14ac:dyDescent="0.3">
      <c r="B59"/>
    </row>
    <row r="60" spans="2:2" x14ac:dyDescent="0.3">
      <c r="B60"/>
    </row>
    <row r="61" spans="2:2" x14ac:dyDescent="0.3">
      <c r="B61"/>
    </row>
    <row r="62" spans="2:2" x14ac:dyDescent="0.3">
      <c r="B62"/>
    </row>
    <row r="63" spans="2:2" x14ac:dyDescent="0.3">
      <c r="B63"/>
    </row>
    <row r="64" spans="2:2" x14ac:dyDescent="0.3">
      <c r="B64"/>
    </row>
    <row r="65" spans="2:2" x14ac:dyDescent="0.3">
      <c r="B65"/>
    </row>
    <row r="66" spans="2:2" x14ac:dyDescent="0.3">
      <c r="B66"/>
    </row>
    <row r="67" spans="2:2" x14ac:dyDescent="0.3">
      <c r="B67"/>
    </row>
    <row r="68" spans="2:2" x14ac:dyDescent="0.3">
      <c r="B68"/>
    </row>
    <row r="69" spans="2:2" x14ac:dyDescent="0.3">
      <c r="B69"/>
    </row>
    <row r="70" spans="2:2" x14ac:dyDescent="0.3">
      <c r="B70"/>
    </row>
    <row r="71" spans="2:2" x14ac:dyDescent="0.3">
      <c r="B71"/>
    </row>
    <row r="72" spans="2:2" x14ac:dyDescent="0.3">
      <c r="B72"/>
    </row>
    <row r="73" spans="2:2" x14ac:dyDescent="0.3">
      <c r="B73"/>
    </row>
    <row r="74" spans="2:2" x14ac:dyDescent="0.3">
      <c r="B74"/>
    </row>
    <row r="75" spans="2:2" x14ac:dyDescent="0.3">
      <c r="B75"/>
    </row>
    <row r="76" spans="2:2" x14ac:dyDescent="0.3">
      <c r="B76"/>
    </row>
    <row r="77" spans="2:2" x14ac:dyDescent="0.3">
      <c r="B77"/>
    </row>
    <row r="78" spans="2:2" x14ac:dyDescent="0.3">
      <c r="B78"/>
    </row>
    <row r="79" spans="2:2" x14ac:dyDescent="0.3">
      <c r="B79"/>
    </row>
    <row r="80" spans="2:2" x14ac:dyDescent="0.3">
      <c r="B80"/>
    </row>
    <row r="81" spans="2:2" x14ac:dyDescent="0.3">
      <c r="B81"/>
    </row>
    <row r="82" spans="2:2" x14ac:dyDescent="0.3">
      <c r="B82"/>
    </row>
    <row r="83" spans="2:2" x14ac:dyDescent="0.3">
      <c r="B83"/>
    </row>
    <row r="84" spans="2:2" x14ac:dyDescent="0.3">
      <c r="B84"/>
    </row>
    <row r="85" spans="2:2" x14ac:dyDescent="0.3">
      <c r="B85"/>
    </row>
    <row r="86" spans="2:2" x14ac:dyDescent="0.3">
      <c r="B86"/>
    </row>
    <row r="87" spans="2:2" x14ac:dyDescent="0.3">
      <c r="B87"/>
    </row>
    <row r="88" spans="2:2" x14ac:dyDescent="0.3">
      <c r="B88"/>
    </row>
    <row r="89" spans="2:2" x14ac:dyDescent="0.3">
      <c r="B89"/>
    </row>
    <row r="90" spans="2:2" x14ac:dyDescent="0.3">
      <c r="B90"/>
    </row>
    <row r="91" spans="2:2" x14ac:dyDescent="0.3">
      <c r="B91"/>
    </row>
    <row r="92" spans="2:2" x14ac:dyDescent="0.3">
      <c r="B92"/>
    </row>
    <row r="93" spans="2:2" x14ac:dyDescent="0.3">
      <c r="B93"/>
    </row>
    <row r="94" spans="2:2" x14ac:dyDescent="0.3">
      <c r="B94"/>
    </row>
    <row r="95" spans="2:2" x14ac:dyDescent="0.3">
      <c r="B95"/>
    </row>
    <row r="96" spans="2:2" x14ac:dyDescent="0.3">
      <c r="B96"/>
    </row>
    <row r="97" spans="2:2" x14ac:dyDescent="0.3">
      <c r="B97"/>
    </row>
    <row r="98" spans="2:2" x14ac:dyDescent="0.3">
      <c r="B98"/>
    </row>
    <row r="99" spans="2:2" x14ac:dyDescent="0.3">
      <c r="B99"/>
    </row>
    <row r="100" spans="2:2" x14ac:dyDescent="0.3">
      <c r="B100"/>
    </row>
    <row r="101" spans="2:2" x14ac:dyDescent="0.3">
      <c r="B101"/>
    </row>
    <row r="102" spans="2:2" x14ac:dyDescent="0.3">
      <c r="B102"/>
    </row>
    <row r="103" spans="2:2" x14ac:dyDescent="0.3">
      <c r="B103"/>
    </row>
    <row r="104" spans="2:2" x14ac:dyDescent="0.3">
      <c r="B104"/>
    </row>
    <row r="105" spans="2:2" x14ac:dyDescent="0.3">
      <c r="B105"/>
    </row>
    <row r="106" spans="2:2" x14ac:dyDescent="0.3">
      <c r="B106"/>
    </row>
    <row r="107" spans="2:2" x14ac:dyDescent="0.3">
      <c r="B107"/>
    </row>
    <row r="108" spans="2:2" x14ac:dyDescent="0.3">
      <c r="B108"/>
    </row>
    <row r="109" spans="2:2" x14ac:dyDescent="0.3">
      <c r="B109"/>
    </row>
    <row r="110" spans="2:2" x14ac:dyDescent="0.3">
      <c r="B110"/>
    </row>
    <row r="111" spans="2:2" x14ac:dyDescent="0.3">
      <c r="B111"/>
    </row>
    <row r="112" spans="2:2" x14ac:dyDescent="0.3">
      <c r="B112"/>
    </row>
    <row r="113" spans="2:2" x14ac:dyDescent="0.3">
      <c r="B113"/>
    </row>
    <row r="114" spans="2:2" x14ac:dyDescent="0.3">
      <c r="B114"/>
    </row>
    <row r="115" spans="2:2" x14ac:dyDescent="0.3">
      <c r="B115"/>
    </row>
    <row r="116" spans="2:2" x14ac:dyDescent="0.3">
      <c r="B116"/>
    </row>
    <row r="117" spans="2:2" x14ac:dyDescent="0.3">
      <c r="B117"/>
    </row>
    <row r="118" spans="2:2" x14ac:dyDescent="0.3">
      <c r="B118"/>
    </row>
    <row r="119" spans="2:2" x14ac:dyDescent="0.3">
      <c r="B119"/>
    </row>
    <row r="120" spans="2:2" x14ac:dyDescent="0.3">
      <c r="B120"/>
    </row>
    <row r="121" spans="2:2" x14ac:dyDescent="0.3">
      <c r="B121"/>
    </row>
    <row r="122" spans="2:2" x14ac:dyDescent="0.3">
      <c r="B122"/>
    </row>
    <row r="123" spans="2:2" x14ac:dyDescent="0.3">
      <c r="B123"/>
    </row>
    <row r="124" spans="2:2" x14ac:dyDescent="0.3">
      <c r="B124"/>
    </row>
    <row r="125" spans="2:2" x14ac:dyDescent="0.3">
      <c r="B125"/>
    </row>
    <row r="126" spans="2:2" x14ac:dyDescent="0.3">
      <c r="B126"/>
    </row>
    <row r="127" spans="2:2" x14ac:dyDescent="0.3">
      <c r="B127"/>
    </row>
    <row r="128" spans="2:2" x14ac:dyDescent="0.3">
      <c r="B128"/>
    </row>
    <row r="129" spans="2:2" x14ac:dyDescent="0.3">
      <c r="B129"/>
    </row>
    <row r="130" spans="2:2" x14ac:dyDescent="0.3">
      <c r="B130"/>
    </row>
    <row r="131" spans="2:2" x14ac:dyDescent="0.3">
      <c r="B131"/>
    </row>
    <row r="132" spans="2:2" x14ac:dyDescent="0.3">
      <c r="B132"/>
    </row>
    <row r="133" spans="2:2" x14ac:dyDescent="0.3">
      <c r="B133"/>
    </row>
    <row r="134" spans="2:2" x14ac:dyDescent="0.3">
      <c r="B134"/>
    </row>
    <row r="135" spans="2:2" x14ac:dyDescent="0.3">
      <c r="B135"/>
    </row>
    <row r="136" spans="2:2" x14ac:dyDescent="0.3">
      <c r="B136"/>
    </row>
    <row r="137" spans="2:2" x14ac:dyDescent="0.3">
      <c r="B137"/>
    </row>
    <row r="138" spans="2:2" x14ac:dyDescent="0.3">
      <c r="B138"/>
    </row>
    <row r="139" spans="2:2" x14ac:dyDescent="0.3">
      <c r="B139"/>
    </row>
    <row r="140" spans="2:2" x14ac:dyDescent="0.3">
      <c r="B140"/>
    </row>
    <row r="141" spans="2:2" x14ac:dyDescent="0.3">
      <c r="B141"/>
    </row>
    <row r="142" spans="2:2" x14ac:dyDescent="0.3">
      <c r="B142"/>
    </row>
    <row r="143" spans="2:2" x14ac:dyDescent="0.3">
      <c r="B143"/>
    </row>
    <row r="144" spans="2:2" x14ac:dyDescent="0.3">
      <c r="B144"/>
    </row>
    <row r="145" spans="2:2" x14ac:dyDescent="0.3">
      <c r="B145"/>
    </row>
    <row r="146" spans="2:2" x14ac:dyDescent="0.3">
      <c r="B146"/>
    </row>
    <row r="147" spans="2:2" x14ac:dyDescent="0.3">
      <c r="B147"/>
    </row>
    <row r="148" spans="2:2" x14ac:dyDescent="0.3">
      <c r="B148"/>
    </row>
    <row r="149" spans="2:2" x14ac:dyDescent="0.3">
      <c r="B149"/>
    </row>
    <row r="150" spans="2:2" x14ac:dyDescent="0.3">
      <c r="B150"/>
    </row>
    <row r="151" spans="2:2" x14ac:dyDescent="0.3">
      <c r="B151"/>
    </row>
    <row r="152" spans="2:2" x14ac:dyDescent="0.3">
      <c r="B152"/>
    </row>
    <row r="153" spans="2:2" x14ac:dyDescent="0.3">
      <c r="B153"/>
    </row>
    <row r="154" spans="2:2" x14ac:dyDescent="0.3">
      <c r="B154"/>
    </row>
    <row r="155" spans="2:2" x14ac:dyDescent="0.3">
      <c r="B155"/>
    </row>
    <row r="156" spans="2:2" x14ac:dyDescent="0.3">
      <c r="B156"/>
    </row>
    <row r="157" spans="2:2" x14ac:dyDescent="0.3">
      <c r="B157"/>
    </row>
    <row r="158" spans="2:2" x14ac:dyDescent="0.3">
      <c r="B158"/>
    </row>
    <row r="159" spans="2:2" x14ac:dyDescent="0.3">
      <c r="B159"/>
    </row>
    <row r="160" spans="2:2" x14ac:dyDescent="0.3">
      <c r="B160"/>
    </row>
    <row r="161" spans="2:2" x14ac:dyDescent="0.3">
      <c r="B161"/>
    </row>
    <row r="162" spans="2:2" x14ac:dyDescent="0.3">
      <c r="B162"/>
    </row>
    <row r="163" spans="2:2" x14ac:dyDescent="0.3">
      <c r="B163"/>
    </row>
    <row r="164" spans="2:2" x14ac:dyDescent="0.3">
      <c r="B164"/>
    </row>
    <row r="165" spans="2:2" x14ac:dyDescent="0.3">
      <c r="B165"/>
    </row>
    <row r="166" spans="2:2" x14ac:dyDescent="0.3">
      <c r="B166"/>
    </row>
    <row r="167" spans="2:2" x14ac:dyDescent="0.3">
      <c r="B167"/>
    </row>
    <row r="168" spans="2:2" x14ac:dyDescent="0.3">
      <c r="B168"/>
    </row>
    <row r="169" spans="2:2" x14ac:dyDescent="0.3">
      <c r="B169"/>
    </row>
    <row r="170" spans="2:2" x14ac:dyDescent="0.3">
      <c r="B170"/>
    </row>
    <row r="171" spans="2:2" x14ac:dyDescent="0.3">
      <c r="B171"/>
    </row>
    <row r="172" spans="2:2" x14ac:dyDescent="0.3">
      <c r="B172"/>
    </row>
    <row r="173" spans="2:2" x14ac:dyDescent="0.3">
      <c r="B173"/>
    </row>
    <row r="174" spans="2:2" x14ac:dyDescent="0.3">
      <c r="B174"/>
    </row>
    <row r="175" spans="2:2" x14ac:dyDescent="0.3">
      <c r="B175"/>
    </row>
    <row r="176" spans="2:2" x14ac:dyDescent="0.3">
      <c r="B176"/>
    </row>
    <row r="177" spans="2:2" x14ac:dyDescent="0.3">
      <c r="B177"/>
    </row>
    <row r="178" spans="2:2" x14ac:dyDescent="0.3">
      <c r="B178"/>
    </row>
    <row r="179" spans="2:2" x14ac:dyDescent="0.3">
      <c r="B179"/>
    </row>
    <row r="180" spans="2:2" x14ac:dyDescent="0.3">
      <c r="B180"/>
    </row>
    <row r="181" spans="2:2" x14ac:dyDescent="0.3">
      <c r="B181"/>
    </row>
    <row r="182" spans="2:2" x14ac:dyDescent="0.3">
      <c r="B182"/>
    </row>
    <row r="183" spans="2:2" x14ac:dyDescent="0.3">
      <c r="B183"/>
    </row>
    <row r="184" spans="2:2" x14ac:dyDescent="0.3">
      <c r="B184"/>
    </row>
    <row r="185" spans="2:2" x14ac:dyDescent="0.3">
      <c r="B185"/>
    </row>
    <row r="186" spans="2:2" x14ac:dyDescent="0.3">
      <c r="B186"/>
    </row>
    <row r="187" spans="2:2" x14ac:dyDescent="0.3">
      <c r="B187"/>
    </row>
    <row r="188" spans="2:2" x14ac:dyDescent="0.3">
      <c r="B188"/>
    </row>
    <row r="189" spans="2:2" x14ac:dyDescent="0.3">
      <c r="B189"/>
    </row>
    <row r="190" spans="2:2" x14ac:dyDescent="0.3">
      <c r="B190"/>
    </row>
    <row r="191" spans="2:2" x14ac:dyDescent="0.3">
      <c r="B191"/>
    </row>
    <row r="192" spans="2:2" x14ac:dyDescent="0.3">
      <c r="B192"/>
    </row>
    <row r="193" spans="2:2" x14ac:dyDescent="0.3">
      <c r="B193"/>
    </row>
    <row r="194" spans="2:2" x14ac:dyDescent="0.3">
      <c r="B194"/>
    </row>
    <row r="195" spans="2:2" x14ac:dyDescent="0.3">
      <c r="B195"/>
    </row>
    <row r="196" spans="2:2" x14ac:dyDescent="0.3">
      <c r="B196"/>
    </row>
    <row r="197" spans="2:2" x14ac:dyDescent="0.3">
      <c r="B197"/>
    </row>
    <row r="198" spans="2:2" x14ac:dyDescent="0.3">
      <c r="B198"/>
    </row>
    <row r="199" spans="2:2" x14ac:dyDescent="0.3">
      <c r="B199"/>
    </row>
    <row r="200" spans="2:2" x14ac:dyDescent="0.3">
      <c r="B200"/>
    </row>
    <row r="201" spans="2:2" x14ac:dyDescent="0.3">
      <c r="B201"/>
    </row>
    <row r="202" spans="2:2" x14ac:dyDescent="0.3">
      <c r="B202"/>
    </row>
    <row r="203" spans="2:2" x14ac:dyDescent="0.3">
      <c r="B203"/>
    </row>
    <row r="204" spans="2:2" x14ac:dyDescent="0.3">
      <c r="B204"/>
    </row>
    <row r="205" spans="2:2" x14ac:dyDescent="0.3">
      <c r="B205"/>
    </row>
    <row r="206" spans="2:2" x14ac:dyDescent="0.3">
      <c r="B206"/>
    </row>
    <row r="207" spans="2:2" x14ac:dyDescent="0.3">
      <c r="B207"/>
    </row>
    <row r="208" spans="2:2" x14ac:dyDescent="0.3">
      <c r="B208"/>
    </row>
    <row r="209" spans="2:2" x14ac:dyDescent="0.3">
      <c r="B209"/>
    </row>
    <row r="210" spans="2:2" x14ac:dyDescent="0.3">
      <c r="B210"/>
    </row>
    <row r="211" spans="2:2" x14ac:dyDescent="0.3">
      <c r="B211"/>
    </row>
    <row r="212" spans="2:2" x14ac:dyDescent="0.3">
      <c r="B212"/>
    </row>
    <row r="213" spans="2:2" x14ac:dyDescent="0.3">
      <c r="B213"/>
    </row>
    <row r="214" spans="2:2" x14ac:dyDescent="0.3">
      <c r="B214"/>
    </row>
    <row r="215" spans="2:2" x14ac:dyDescent="0.3">
      <c r="B215"/>
    </row>
    <row r="216" spans="2:2" x14ac:dyDescent="0.3">
      <c r="B216"/>
    </row>
    <row r="217" spans="2:2" x14ac:dyDescent="0.3">
      <c r="B217"/>
    </row>
    <row r="218" spans="2:2" x14ac:dyDescent="0.3">
      <c r="B218"/>
    </row>
    <row r="219" spans="2:2" x14ac:dyDescent="0.3">
      <c r="B219"/>
    </row>
    <row r="220" spans="2:2" x14ac:dyDescent="0.3">
      <c r="B220"/>
    </row>
    <row r="221" spans="2:2" x14ac:dyDescent="0.3">
      <c r="B221"/>
    </row>
    <row r="222" spans="2:2" x14ac:dyDescent="0.3">
      <c r="B222"/>
    </row>
    <row r="223" spans="2:2" x14ac:dyDescent="0.3">
      <c r="B223"/>
    </row>
    <row r="224" spans="2:2" x14ac:dyDescent="0.3">
      <c r="B224"/>
    </row>
    <row r="225" spans="2:2" x14ac:dyDescent="0.3">
      <c r="B225"/>
    </row>
    <row r="226" spans="2:2" x14ac:dyDescent="0.3">
      <c r="B226"/>
    </row>
    <row r="227" spans="2:2" x14ac:dyDescent="0.3">
      <c r="B227"/>
    </row>
    <row r="228" spans="2:2" x14ac:dyDescent="0.3">
      <c r="B228"/>
    </row>
    <row r="229" spans="2:2" x14ac:dyDescent="0.3">
      <c r="B229"/>
    </row>
    <row r="230" spans="2:2" x14ac:dyDescent="0.3">
      <c r="B230"/>
    </row>
    <row r="231" spans="2:2" x14ac:dyDescent="0.3">
      <c r="B231"/>
    </row>
    <row r="232" spans="2:2" x14ac:dyDescent="0.3">
      <c r="B232"/>
    </row>
    <row r="233" spans="2:2" x14ac:dyDescent="0.3">
      <c r="B233"/>
    </row>
    <row r="234" spans="2:2" x14ac:dyDescent="0.3">
      <c r="B234"/>
    </row>
    <row r="235" spans="2:2" x14ac:dyDescent="0.3">
      <c r="B235"/>
    </row>
    <row r="236" spans="2:2" x14ac:dyDescent="0.3">
      <c r="B236"/>
    </row>
    <row r="237" spans="2:2" x14ac:dyDescent="0.3">
      <c r="B237"/>
    </row>
    <row r="238" spans="2:2" x14ac:dyDescent="0.3">
      <c r="B238"/>
    </row>
    <row r="239" spans="2:2" x14ac:dyDescent="0.3">
      <c r="B239"/>
    </row>
    <row r="240" spans="2:2" x14ac:dyDescent="0.3">
      <c r="B240"/>
    </row>
    <row r="241" spans="2:2" x14ac:dyDescent="0.3">
      <c r="B241"/>
    </row>
    <row r="242" spans="2:2" x14ac:dyDescent="0.3">
      <c r="B242"/>
    </row>
    <row r="243" spans="2:2" x14ac:dyDescent="0.3">
      <c r="B243"/>
    </row>
    <row r="244" spans="2:2" x14ac:dyDescent="0.3">
      <c r="B244"/>
    </row>
    <row r="245" spans="2:2" x14ac:dyDescent="0.3">
      <c r="B245"/>
    </row>
    <row r="246" spans="2:2" x14ac:dyDescent="0.3">
      <c r="B246"/>
    </row>
    <row r="247" spans="2:2" x14ac:dyDescent="0.3">
      <c r="B247"/>
    </row>
    <row r="248" spans="2:2" x14ac:dyDescent="0.3">
      <c r="B248"/>
    </row>
    <row r="249" spans="2:2" x14ac:dyDescent="0.3">
      <c r="B249"/>
    </row>
    <row r="250" spans="2:2" x14ac:dyDescent="0.3">
      <c r="B250"/>
    </row>
    <row r="251" spans="2:2" x14ac:dyDescent="0.3">
      <c r="B251"/>
    </row>
    <row r="252" spans="2:2" x14ac:dyDescent="0.3">
      <c r="B252"/>
    </row>
    <row r="253" spans="2:2" x14ac:dyDescent="0.3">
      <c r="B253"/>
    </row>
    <row r="254" spans="2:2" x14ac:dyDescent="0.3">
      <c r="B254"/>
    </row>
    <row r="255" spans="2:2" x14ac:dyDescent="0.3">
      <c r="B255"/>
    </row>
    <row r="256" spans="2:2" x14ac:dyDescent="0.3">
      <c r="B256"/>
    </row>
    <row r="257" spans="2:2" x14ac:dyDescent="0.3">
      <c r="B257"/>
    </row>
    <row r="258" spans="2:2" x14ac:dyDescent="0.3">
      <c r="B258"/>
    </row>
    <row r="259" spans="2:2" x14ac:dyDescent="0.3">
      <c r="B259"/>
    </row>
    <row r="260" spans="2:2" x14ac:dyDescent="0.3">
      <c r="B260"/>
    </row>
    <row r="261" spans="2:2" x14ac:dyDescent="0.3">
      <c r="B261"/>
    </row>
    <row r="262" spans="2:2" x14ac:dyDescent="0.3">
      <c r="B262"/>
    </row>
    <row r="263" spans="2:2" x14ac:dyDescent="0.3">
      <c r="B263"/>
    </row>
    <row r="264" spans="2:2" x14ac:dyDescent="0.3">
      <c r="B264"/>
    </row>
    <row r="265" spans="2:2" x14ac:dyDescent="0.3">
      <c r="B265"/>
    </row>
    <row r="266" spans="2:2" x14ac:dyDescent="0.3">
      <c r="B266"/>
    </row>
    <row r="267" spans="2:2" x14ac:dyDescent="0.3">
      <c r="B267"/>
    </row>
    <row r="268" spans="2:2" x14ac:dyDescent="0.3">
      <c r="B268"/>
    </row>
    <row r="269" spans="2:2" x14ac:dyDescent="0.3">
      <c r="B269"/>
    </row>
    <row r="270" spans="2:2" x14ac:dyDescent="0.3">
      <c r="B270"/>
    </row>
    <row r="271" spans="2:2" x14ac:dyDescent="0.3">
      <c r="B271"/>
    </row>
    <row r="272" spans="2:2" x14ac:dyDescent="0.3">
      <c r="B272"/>
    </row>
    <row r="273" spans="2:2" x14ac:dyDescent="0.3">
      <c r="B273"/>
    </row>
    <row r="274" spans="2:2" x14ac:dyDescent="0.3">
      <c r="B274"/>
    </row>
    <row r="275" spans="2:2" x14ac:dyDescent="0.3">
      <c r="B275"/>
    </row>
    <row r="276" spans="2:2" x14ac:dyDescent="0.3">
      <c r="B276"/>
    </row>
    <row r="277" spans="2:2" x14ac:dyDescent="0.3">
      <c r="B277"/>
    </row>
    <row r="278" spans="2:2" x14ac:dyDescent="0.3">
      <c r="B278"/>
    </row>
    <row r="279" spans="2:2" x14ac:dyDescent="0.3">
      <c r="B279"/>
    </row>
    <row r="280" spans="2:2" x14ac:dyDescent="0.3">
      <c r="B280"/>
    </row>
    <row r="281" spans="2:2" x14ac:dyDescent="0.3">
      <c r="B281"/>
    </row>
    <row r="282" spans="2:2" x14ac:dyDescent="0.3">
      <c r="B282"/>
    </row>
    <row r="283" spans="2:2" x14ac:dyDescent="0.3">
      <c r="B283"/>
    </row>
    <row r="284" spans="2:2" x14ac:dyDescent="0.3">
      <c r="B284"/>
    </row>
    <row r="285" spans="2:2" x14ac:dyDescent="0.3">
      <c r="B285"/>
    </row>
    <row r="286" spans="2:2" x14ac:dyDescent="0.3">
      <c r="B286"/>
    </row>
    <row r="287" spans="2:2" x14ac:dyDescent="0.3">
      <c r="B287"/>
    </row>
    <row r="288" spans="2:2" x14ac:dyDescent="0.3">
      <c r="B288"/>
    </row>
    <row r="289" spans="2:2" x14ac:dyDescent="0.3">
      <c r="B289"/>
    </row>
    <row r="290" spans="2:2" x14ac:dyDescent="0.3">
      <c r="B290"/>
    </row>
    <row r="291" spans="2:2" x14ac:dyDescent="0.3">
      <c r="B291"/>
    </row>
    <row r="292" spans="2:2" x14ac:dyDescent="0.3">
      <c r="B292"/>
    </row>
    <row r="293" spans="2:2" x14ac:dyDescent="0.3">
      <c r="B293"/>
    </row>
    <row r="294" spans="2:2" x14ac:dyDescent="0.3">
      <c r="B294"/>
    </row>
    <row r="295" spans="2:2" x14ac:dyDescent="0.3">
      <c r="B295"/>
    </row>
    <row r="296" spans="2:2" x14ac:dyDescent="0.3">
      <c r="B296"/>
    </row>
    <row r="297" spans="2:2" x14ac:dyDescent="0.3">
      <c r="B297"/>
    </row>
    <row r="298" spans="2:2" x14ac:dyDescent="0.3">
      <c r="B298"/>
    </row>
    <row r="299" spans="2:2" x14ac:dyDescent="0.3">
      <c r="B299"/>
    </row>
    <row r="300" spans="2:2" x14ac:dyDescent="0.3">
      <c r="B300"/>
    </row>
    <row r="301" spans="2:2" x14ac:dyDescent="0.3">
      <c r="B301"/>
    </row>
    <row r="302" spans="2:2" x14ac:dyDescent="0.3">
      <c r="B302"/>
    </row>
    <row r="303" spans="2:2" x14ac:dyDescent="0.3">
      <c r="B303"/>
    </row>
    <row r="304" spans="2:2" x14ac:dyDescent="0.3">
      <c r="B304"/>
    </row>
    <row r="305" spans="2:2" x14ac:dyDescent="0.3">
      <c r="B305"/>
    </row>
    <row r="306" spans="2:2" x14ac:dyDescent="0.3">
      <c r="B306"/>
    </row>
    <row r="307" spans="2:2" x14ac:dyDescent="0.3">
      <c r="B307"/>
    </row>
    <row r="308" spans="2:2" x14ac:dyDescent="0.3">
      <c r="B308"/>
    </row>
    <row r="309" spans="2:2" x14ac:dyDescent="0.3">
      <c r="B309"/>
    </row>
    <row r="310" spans="2:2" x14ac:dyDescent="0.3">
      <c r="B310"/>
    </row>
    <row r="311" spans="2:2" x14ac:dyDescent="0.3">
      <c r="B311"/>
    </row>
    <row r="312" spans="2:2" x14ac:dyDescent="0.3">
      <c r="B312"/>
    </row>
    <row r="313" spans="2:2" x14ac:dyDescent="0.3">
      <c r="B313"/>
    </row>
    <row r="314" spans="2:2" x14ac:dyDescent="0.3">
      <c r="B314"/>
    </row>
    <row r="315" spans="2:2" x14ac:dyDescent="0.3">
      <c r="B315"/>
    </row>
    <row r="316" spans="2:2" x14ac:dyDescent="0.3">
      <c r="B316"/>
    </row>
    <row r="317" spans="2:2" x14ac:dyDescent="0.3">
      <c r="B317"/>
    </row>
    <row r="318" spans="2:2" x14ac:dyDescent="0.3">
      <c r="B318"/>
    </row>
    <row r="319" spans="2:2" x14ac:dyDescent="0.3">
      <c r="B319"/>
    </row>
    <row r="320" spans="2:2" x14ac:dyDescent="0.3">
      <c r="B320"/>
    </row>
    <row r="321" spans="2:2" x14ac:dyDescent="0.3">
      <c r="B321"/>
    </row>
    <row r="322" spans="2:2" x14ac:dyDescent="0.3">
      <c r="B322"/>
    </row>
    <row r="323" spans="2:2" x14ac:dyDescent="0.3">
      <c r="B323"/>
    </row>
    <row r="324" spans="2:2" x14ac:dyDescent="0.3">
      <c r="B324"/>
    </row>
    <row r="325" spans="2:2" x14ac:dyDescent="0.3">
      <c r="B325"/>
    </row>
    <row r="326" spans="2:2" x14ac:dyDescent="0.3">
      <c r="B326"/>
    </row>
    <row r="327" spans="2:2" x14ac:dyDescent="0.3">
      <c r="B327"/>
    </row>
    <row r="328" spans="2:2" x14ac:dyDescent="0.3">
      <c r="B328"/>
    </row>
    <row r="329" spans="2:2" x14ac:dyDescent="0.3">
      <c r="B329"/>
    </row>
    <row r="330" spans="2:2" x14ac:dyDescent="0.3">
      <c r="B330"/>
    </row>
    <row r="331" spans="2:2" x14ac:dyDescent="0.3">
      <c r="B331"/>
    </row>
    <row r="332" spans="2:2" x14ac:dyDescent="0.3">
      <c r="B332"/>
    </row>
    <row r="333" spans="2:2" x14ac:dyDescent="0.3">
      <c r="B333"/>
    </row>
    <row r="334" spans="2:2" x14ac:dyDescent="0.3">
      <c r="B334"/>
    </row>
    <row r="335" spans="2:2" x14ac:dyDescent="0.3">
      <c r="B335"/>
    </row>
    <row r="336" spans="2:2" x14ac:dyDescent="0.3">
      <c r="B336"/>
    </row>
    <row r="337" spans="2:2" x14ac:dyDescent="0.3">
      <c r="B337"/>
    </row>
    <row r="338" spans="2:2" x14ac:dyDescent="0.3">
      <c r="B338"/>
    </row>
    <row r="339" spans="2:2" x14ac:dyDescent="0.3">
      <c r="B339"/>
    </row>
    <row r="340" spans="2:2" x14ac:dyDescent="0.3">
      <c r="B340"/>
    </row>
    <row r="341" spans="2:2" x14ac:dyDescent="0.3">
      <c r="B341"/>
    </row>
    <row r="342" spans="2:2" x14ac:dyDescent="0.3">
      <c r="B342"/>
    </row>
    <row r="343" spans="2:2" x14ac:dyDescent="0.3">
      <c r="B343"/>
    </row>
    <row r="344" spans="2:2" x14ac:dyDescent="0.3">
      <c r="B344"/>
    </row>
    <row r="345" spans="2:2" x14ac:dyDescent="0.3">
      <c r="B345"/>
    </row>
    <row r="346" spans="2:2" x14ac:dyDescent="0.3">
      <c r="B346"/>
    </row>
    <row r="347" spans="2:2" x14ac:dyDescent="0.3">
      <c r="B347"/>
    </row>
    <row r="348" spans="2:2" x14ac:dyDescent="0.3">
      <c r="B348"/>
    </row>
    <row r="349" spans="2:2" x14ac:dyDescent="0.3">
      <c r="B349"/>
    </row>
    <row r="350" spans="2:2" x14ac:dyDescent="0.3">
      <c r="B350"/>
    </row>
    <row r="351" spans="2:2" x14ac:dyDescent="0.3">
      <c r="B351"/>
    </row>
    <row r="352" spans="2:2" x14ac:dyDescent="0.3">
      <c r="B352"/>
    </row>
    <row r="353" spans="2:2" x14ac:dyDescent="0.3">
      <c r="B353"/>
    </row>
    <row r="354" spans="2:2" x14ac:dyDescent="0.3">
      <c r="B354"/>
    </row>
    <row r="355" spans="2:2" x14ac:dyDescent="0.3">
      <c r="B355"/>
    </row>
    <row r="356" spans="2:2" x14ac:dyDescent="0.3">
      <c r="B356"/>
    </row>
    <row r="357" spans="2:2" x14ac:dyDescent="0.3">
      <c r="B357"/>
    </row>
    <row r="358" spans="2:2" x14ac:dyDescent="0.3">
      <c r="B358"/>
    </row>
    <row r="359" spans="2:2" x14ac:dyDescent="0.3">
      <c r="B359"/>
    </row>
    <row r="360" spans="2:2" x14ac:dyDescent="0.3">
      <c r="B360"/>
    </row>
    <row r="361" spans="2:2" x14ac:dyDescent="0.3">
      <c r="B361"/>
    </row>
    <row r="362" spans="2:2" x14ac:dyDescent="0.3">
      <c r="B362"/>
    </row>
    <row r="363" spans="2:2" x14ac:dyDescent="0.3">
      <c r="B363"/>
    </row>
    <row r="364" spans="2:2" x14ac:dyDescent="0.3">
      <c r="B364"/>
    </row>
    <row r="365" spans="2:2" x14ac:dyDescent="0.3">
      <c r="B365"/>
    </row>
    <row r="366" spans="2:2" x14ac:dyDescent="0.3">
      <c r="B366"/>
    </row>
    <row r="367" spans="2:2" x14ac:dyDescent="0.3">
      <c r="B367"/>
    </row>
    <row r="368" spans="2:2" x14ac:dyDescent="0.3">
      <c r="B368"/>
    </row>
    <row r="369" spans="2:2" x14ac:dyDescent="0.3">
      <c r="B369"/>
    </row>
    <row r="370" spans="2:2" x14ac:dyDescent="0.3">
      <c r="B370"/>
    </row>
    <row r="371" spans="2:2" x14ac:dyDescent="0.3">
      <c r="B371"/>
    </row>
    <row r="372" spans="2:2" x14ac:dyDescent="0.3">
      <c r="B372"/>
    </row>
    <row r="373" spans="2:2" x14ac:dyDescent="0.3">
      <c r="B373"/>
    </row>
    <row r="374" spans="2:2" x14ac:dyDescent="0.3">
      <c r="B374"/>
    </row>
    <row r="375" spans="2:2" x14ac:dyDescent="0.3">
      <c r="B375"/>
    </row>
    <row r="376" spans="2:2" x14ac:dyDescent="0.3">
      <c r="B376"/>
    </row>
    <row r="377" spans="2:2" x14ac:dyDescent="0.3">
      <c r="B377"/>
    </row>
    <row r="378" spans="2:2" x14ac:dyDescent="0.3">
      <c r="B378"/>
    </row>
    <row r="379" spans="2:2" x14ac:dyDescent="0.3">
      <c r="B379"/>
    </row>
    <row r="380" spans="2:2" x14ac:dyDescent="0.3">
      <c r="B380"/>
    </row>
    <row r="381" spans="2:2" x14ac:dyDescent="0.3">
      <c r="B381"/>
    </row>
    <row r="382" spans="2:2" x14ac:dyDescent="0.3">
      <c r="B382"/>
    </row>
    <row r="383" spans="2:2" x14ac:dyDescent="0.3">
      <c r="B383"/>
    </row>
    <row r="384" spans="2:2" x14ac:dyDescent="0.3">
      <c r="B384"/>
    </row>
    <row r="385" spans="2:2" x14ac:dyDescent="0.3">
      <c r="B385"/>
    </row>
    <row r="386" spans="2:2" x14ac:dyDescent="0.3">
      <c r="B386"/>
    </row>
    <row r="387" spans="2:2" x14ac:dyDescent="0.3">
      <c r="B387"/>
    </row>
    <row r="388" spans="2:2" x14ac:dyDescent="0.3">
      <c r="B388"/>
    </row>
    <row r="389" spans="2:2" x14ac:dyDescent="0.3">
      <c r="B389"/>
    </row>
    <row r="390" spans="2:2" x14ac:dyDescent="0.3">
      <c r="B390"/>
    </row>
    <row r="391" spans="2:2" x14ac:dyDescent="0.3">
      <c r="B391"/>
    </row>
    <row r="392" spans="2:2" x14ac:dyDescent="0.3">
      <c r="B392"/>
    </row>
    <row r="393" spans="2:2" x14ac:dyDescent="0.3">
      <c r="B393"/>
    </row>
    <row r="394" spans="2:2" x14ac:dyDescent="0.3">
      <c r="B394"/>
    </row>
    <row r="395" spans="2:2" x14ac:dyDescent="0.3">
      <c r="B395"/>
    </row>
    <row r="396" spans="2:2" x14ac:dyDescent="0.3">
      <c r="B396"/>
    </row>
    <row r="397" spans="2:2" x14ac:dyDescent="0.3">
      <c r="B397"/>
    </row>
    <row r="398" spans="2:2" x14ac:dyDescent="0.3">
      <c r="B398"/>
    </row>
    <row r="399" spans="2:2" x14ac:dyDescent="0.3">
      <c r="B399"/>
    </row>
    <row r="400" spans="2:2" x14ac:dyDescent="0.3">
      <c r="B400"/>
    </row>
    <row r="401" spans="2:2" x14ac:dyDescent="0.3">
      <c r="B401"/>
    </row>
    <row r="402" spans="2:2" x14ac:dyDescent="0.3">
      <c r="B402"/>
    </row>
    <row r="403" spans="2:2" x14ac:dyDescent="0.3">
      <c r="B403"/>
    </row>
    <row r="404" spans="2:2" x14ac:dyDescent="0.3">
      <c r="B404"/>
    </row>
    <row r="405" spans="2:2" x14ac:dyDescent="0.3">
      <c r="B405"/>
    </row>
    <row r="406" spans="2:2" x14ac:dyDescent="0.3">
      <c r="B406"/>
    </row>
    <row r="407" spans="2:2" x14ac:dyDescent="0.3">
      <c r="B407"/>
    </row>
    <row r="408" spans="2:2" x14ac:dyDescent="0.3">
      <c r="B408"/>
    </row>
    <row r="409" spans="2:2" x14ac:dyDescent="0.3">
      <c r="B409"/>
    </row>
    <row r="410" spans="2:2" x14ac:dyDescent="0.3">
      <c r="B410"/>
    </row>
    <row r="411" spans="2:2" x14ac:dyDescent="0.3">
      <c r="B411"/>
    </row>
    <row r="412" spans="2:2" x14ac:dyDescent="0.3">
      <c r="B412"/>
    </row>
    <row r="413" spans="2:2" x14ac:dyDescent="0.3">
      <c r="B413"/>
    </row>
    <row r="414" spans="2:2" x14ac:dyDescent="0.3">
      <c r="B414"/>
    </row>
    <row r="415" spans="2:2" x14ac:dyDescent="0.3">
      <c r="B415"/>
    </row>
    <row r="416" spans="2:2" x14ac:dyDescent="0.3">
      <c r="B416"/>
    </row>
    <row r="417" spans="2:2" x14ac:dyDescent="0.3">
      <c r="B417"/>
    </row>
    <row r="418" spans="2:2" x14ac:dyDescent="0.3">
      <c r="B418"/>
    </row>
    <row r="419" spans="2:2" x14ac:dyDescent="0.3">
      <c r="B419"/>
    </row>
    <row r="420" spans="2:2" x14ac:dyDescent="0.3">
      <c r="B420"/>
    </row>
    <row r="421" spans="2:2" x14ac:dyDescent="0.3">
      <c r="B421"/>
    </row>
    <row r="422" spans="2:2" x14ac:dyDescent="0.3">
      <c r="B422"/>
    </row>
    <row r="423" spans="2:2" x14ac:dyDescent="0.3">
      <c r="B423"/>
    </row>
    <row r="424" spans="2:2" x14ac:dyDescent="0.3">
      <c r="B424"/>
    </row>
    <row r="425" spans="2:2" x14ac:dyDescent="0.3">
      <c r="B425"/>
    </row>
    <row r="426" spans="2:2" x14ac:dyDescent="0.3">
      <c r="B426"/>
    </row>
    <row r="427" spans="2:2" x14ac:dyDescent="0.3">
      <c r="B427"/>
    </row>
    <row r="428" spans="2:2" x14ac:dyDescent="0.3">
      <c r="B428"/>
    </row>
    <row r="429" spans="2:2" x14ac:dyDescent="0.3">
      <c r="B429"/>
    </row>
    <row r="430" spans="2:2" x14ac:dyDescent="0.3">
      <c r="B430"/>
    </row>
    <row r="431" spans="2:2" x14ac:dyDescent="0.3">
      <c r="B431"/>
    </row>
    <row r="432" spans="2:2" x14ac:dyDescent="0.3">
      <c r="B432"/>
    </row>
    <row r="433" spans="2:2" x14ac:dyDescent="0.3">
      <c r="B433"/>
    </row>
    <row r="434" spans="2:2" x14ac:dyDescent="0.3">
      <c r="B434"/>
    </row>
    <row r="435" spans="2:2" x14ac:dyDescent="0.3">
      <c r="B435"/>
    </row>
    <row r="436" spans="2:2" x14ac:dyDescent="0.3">
      <c r="B436"/>
    </row>
    <row r="437" spans="2:2" x14ac:dyDescent="0.3">
      <c r="B437"/>
    </row>
    <row r="438" spans="2:2" x14ac:dyDescent="0.3">
      <c r="B438"/>
    </row>
    <row r="439" spans="2:2" x14ac:dyDescent="0.3">
      <c r="B439"/>
    </row>
    <row r="440" spans="2:2" x14ac:dyDescent="0.3">
      <c r="B440"/>
    </row>
    <row r="441" spans="2:2" x14ac:dyDescent="0.3">
      <c r="B441"/>
    </row>
    <row r="442" spans="2:2" x14ac:dyDescent="0.3">
      <c r="B442"/>
    </row>
    <row r="443" spans="2:2" x14ac:dyDescent="0.3">
      <c r="B443"/>
    </row>
    <row r="444" spans="2:2" x14ac:dyDescent="0.3">
      <c r="B444"/>
    </row>
    <row r="445" spans="2:2" x14ac:dyDescent="0.3">
      <c r="B445"/>
    </row>
    <row r="446" spans="2:2" x14ac:dyDescent="0.3">
      <c r="B446"/>
    </row>
    <row r="447" spans="2:2" x14ac:dyDescent="0.3">
      <c r="B447"/>
    </row>
    <row r="448" spans="2:2" x14ac:dyDescent="0.3">
      <c r="B448"/>
    </row>
    <row r="449" spans="2:2" x14ac:dyDescent="0.3">
      <c r="B449"/>
    </row>
    <row r="450" spans="2:2" x14ac:dyDescent="0.3">
      <c r="B450"/>
    </row>
    <row r="451" spans="2:2" x14ac:dyDescent="0.3">
      <c r="B451"/>
    </row>
    <row r="452" spans="2:2" x14ac:dyDescent="0.3">
      <c r="B452"/>
    </row>
    <row r="453" spans="2:2" x14ac:dyDescent="0.3">
      <c r="B453"/>
    </row>
    <row r="454" spans="2:2" x14ac:dyDescent="0.3">
      <c r="B454"/>
    </row>
    <row r="455" spans="2:2" x14ac:dyDescent="0.3">
      <c r="B455"/>
    </row>
    <row r="456" spans="2:2" x14ac:dyDescent="0.3">
      <c r="B456"/>
    </row>
    <row r="457" spans="2:2" x14ac:dyDescent="0.3">
      <c r="B457"/>
    </row>
    <row r="458" spans="2:2" x14ac:dyDescent="0.3">
      <c r="B458"/>
    </row>
    <row r="459" spans="2:2" x14ac:dyDescent="0.3">
      <c r="B459"/>
    </row>
    <row r="460" spans="2:2" x14ac:dyDescent="0.3">
      <c r="B460"/>
    </row>
    <row r="461" spans="2:2" x14ac:dyDescent="0.3">
      <c r="B461"/>
    </row>
    <row r="462" spans="2:2" x14ac:dyDescent="0.3">
      <c r="B462"/>
    </row>
    <row r="463" spans="2:2" x14ac:dyDescent="0.3">
      <c r="B463"/>
    </row>
    <row r="464" spans="2:2" x14ac:dyDescent="0.3">
      <c r="B464"/>
    </row>
    <row r="465" spans="2:2" x14ac:dyDescent="0.3">
      <c r="B465"/>
    </row>
    <row r="466" spans="2:2" x14ac:dyDescent="0.3">
      <c r="B466"/>
    </row>
    <row r="467" spans="2:2" x14ac:dyDescent="0.3">
      <c r="B467"/>
    </row>
    <row r="468" spans="2:2" x14ac:dyDescent="0.3">
      <c r="B468"/>
    </row>
    <row r="469" spans="2:2" x14ac:dyDescent="0.3">
      <c r="B469"/>
    </row>
    <row r="470" spans="2:2" x14ac:dyDescent="0.3">
      <c r="B470"/>
    </row>
    <row r="471" spans="2:2" x14ac:dyDescent="0.3">
      <c r="B471"/>
    </row>
    <row r="472" spans="2:2" x14ac:dyDescent="0.3">
      <c r="B472"/>
    </row>
    <row r="473" spans="2:2" x14ac:dyDescent="0.3">
      <c r="B473"/>
    </row>
    <row r="474" spans="2:2" x14ac:dyDescent="0.3">
      <c r="B474"/>
    </row>
    <row r="475" spans="2:2" x14ac:dyDescent="0.3">
      <c r="B475"/>
    </row>
    <row r="476" spans="2:2" x14ac:dyDescent="0.3">
      <c r="B476"/>
    </row>
    <row r="477" spans="2:2" x14ac:dyDescent="0.3">
      <c r="B477"/>
    </row>
    <row r="478" spans="2:2" x14ac:dyDescent="0.3">
      <c r="B478"/>
    </row>
    <row r="479" spans="2:2" x14ac:dyDescent="0.3">
      <c r="B479"/>
    </row>
    <row r="480" spans="2:2" x14ac:dyDescent="0.3">
      <c r="B480"/>
    </row>
    <row r="481" spans="2:2" x14ac:dyDescent="0.3">
      <c r="B481"/>
    </row>
    <row r="482" spans="2:2" x14ac:dyDescent="0.3">
      <c r="B482"/>
    </row>
    <row r="483" spans="2:2" x14ac:dyDescent="0.3">
      <c r="B483"/>
    </row>
    <row r="484" spans="2:2" x14ac:dyDescent="0.3">
      <c r="B484"/>
    </row>
    <row r="485" spans="2:2" x14ac:dyDescent="0.3">
      <c r="B485"/>
    </row>
    <row r="486" spans="2:2" x14ac:dyDescent="0.3">
      <c r="B486"/>
    </row>
    <row r="487" spans="2:2" x14ac:dyDescent="0.3">
      <c r="B487"/>
    </row>
    <row r="488" spans="2:2" x14ac:dyDescent="0.3">
      <c r="B488"/>
    </row>
    <row r="489" spans="2:2" x14ac:dyDescent="0.3">
      <c r="B489"/>
    </row>
    <row r="490" spans="2:2" x14ac:dyDescent="0.3">
      <c r="B490"/>
    </row>
    <row r="491" spans="2:2" x14ac:dyDescent="0.3">
      <c r="B491"/>
    </row>
    <row r="492" spans="2:2" x14ac:dyDescent="0.3">
      <c r="B492"/>
    </row>
    <row r="493" spans="2:2" x14ac:dyDescent="0.3">
      <c r="B493"/>
    </row>
    <row r="494" spans="2:2" x14ac:dyDescent="0.3">
      <c r="B494"/>
    </row>
    <row r="495" spans="2:2" x14ac:dyDescent="0.3">
      <c r="B495"/>
    </row>
    <row r="496" spans="2:2" x14ac:dyDescent="0.3">
      <c r="B496"/>
    </row>
    <row r="497" spans="2:2" x14ac:dyDescent="0.3">
      <c r="B497"/>
    </row>
    <row r="498" spans="2:2" x14ac:dyDescent="0.3">
      <c r="B498"/>
    </row>
    <row r="499" spans="2:2" x14ac:dyDescent="0.3">
      <c r="B499"/>
    </row>
    <row r="500" spans="2:2" x14ac:dyDescent="0.3">
      <c r="B500"/>
    </row>
    <row r="501" spans="2:2" x14ac:dyDescent="0.3">
      <c r="B501"/>
    </row>
    <row r="502" spans="2:2" x14ac:dyDescent="0.3">
      <c r="B502"/>
    </row>
    <row r="503" spans="2:2" x14ac:dyDescent="0.3">
      <c r="B503"/>
    </row>
    <row r="504" spans="2:2" x14ac:dyDescent="0.3">
      <c r="B504"/>
    </row>
    <row r="505" spans="2:2" x14ac:dyDescent="0.3">
      <c r="B505"/>
    </row>
    <row r="506" spans="2:2" x14ac:dyDescent="0.3">
      <c r="B506"/>
    </row>
    <row r="507" spans="2:2" x14ac:dyDescent="0.3">
      <c r="B507"/>
    </row>
    <row r="508" spans="2:2" x14ac:dyDescent="0.3">
      <c r="B508"/>
    </row>
    <row r="509" spans="2:2" x14ac:dyDescent="0.3">
      <c r="B509"/>
    </row>
    <row r="510" spans="2:2" x14ac:dyDescent="0.3">
      <c r="B510"/>
    </row>
    <row r="511" spans="2:2" x14ac:dyDescent="0.3">
      <c r="B511"/>
    </row>
    <row r="512" spans="2:2" x14ac:dyDescent="0.3">
      <c r="B512"/>
    </row>
    <row r="513" spans="2:2" x14ac:dyDescent="0.3">
      <c r="B513"/>
    </row>
    <row r="514" spans="2:2" x14ac:dyDescent="0.3">
      <c r="B514"/>
    </row>
    <row r="515" spans="2:2" x14ac:dyDescent="0.3">
      <c r="B515"/>
    </row>
    <row r="516" spans="2:2" x14ac:dyDescent="0.3">
      <c r="B516"/>
    </row>
    <row r="517" spans="2:2" x14ac:dyDescent="0.3">
      <c r="B517"/>
    </row>
    <row r="518" spans="2:2" x14ac:dyDescent="0.3">
      <c r="B518"/>
    </row>
    <row r="519" spans="2:2" x14ac:dyDescent="0.3">
      <c r="B519"/>
    </row>
    <row r="520" spans="2:2" x14ac:dyDescent="0.3">
      <c r="B520"/>
    </row>
    <row r="521" spans="2:2" x14ac:dyDescent="0.3">
      <c r="B521"/>
    </row>
    <row r="522" spans="2:2" x14ac:dyDescent="0.3">
      <c r="B522"/>
    </row>
    <row r="523" spans="2:2" x14ac:dyDescent="0.3">
      <c r="B523"/>
    </row>
    <row r="524" spans="2:2" x14ac:dyDescent="0.3">
      <c r="B524"/>
    </row>
    <row r="525" spans="2:2" x14ac:dyDescent="0.3">
      <c r="B525"/>
    </row>
    <row r="526" spans="2:2" x14ac:dyDescent="0.3">
      <c r="B526"/>
    </row>
    <row r="527" spans="2:2" x14ac:dyDescent="0.3">
      <c r="B527"/>
    </row>
    <row r="528" spans="2:2" x14ac:dyDescent="0.3">
      <c r="B528"/>
    </row>
    <row r="529" spans="2:2" x14ac:dyDescent="0.3">
      <c r="B529"/>
    </row>
    <row r="530" spans="2:2" x14ac:dyDescent="0.3">
      <c r="B530"/>
    </row>
    <row r="531" spans="2:2" x14ac:dyDescent="0.3">
      <c r="B531"/>
    </row>
    <row r="532" spans="2:2" x14ac:dyDescent="0.3">
      <c r="B532"/>
    </row>
    <row r="533" spans="2:2" x14ac:dyDescent="0.3">
      <c r="B533"/>
    </row>
    <row r="534" spans="2:2" x14ac:dyDescent="0.3">
      <c r="B534"/>
    </row>
    <row r="535" spans="2:2" x14ac:dyDescent="0.3">
      <c r="B535"/>
    </row>
    <row r="536" spans="2:2" x14ac:dyDescent="0.3">
      <c r="B536"/>
    </row>
    <row r="537" spans="2:2" x14ac:dyDescent="0.3">
      <c r="B537"/>
    </row>
    <row r="538" spans="2:2" x14ac:dyDescent="0.3">
      <c r="B538"/>
    </row>
    <row r="539" spans="2:2" x14ac:dyDescent="0.3">
      <c r="B539"/>
    </row>
    <row r="540" spans="2:2" x14ac:dyDescent="0.3">
      <c r="B540"/>
    </row>
    <row r="541" spans="2:2" x14ac:dyDescent="0.3">
      <c r="B541"/>
    </row>
    <row r="542" spans="2:2" x14ac:dyDescent="0.3">
      <c r="B542"/>
    </row>
    <row r="543" spans="2:2" x14ac:dyDescent="0.3">
      <c r="B543"/>
    </row>
    <row r="544" spans="2:2" x14ac:dyDescent="0.3">
      <c r="B544"/>
    </row>
    <row r="545" spans="2:2" x14ac:dyDescent="0.3">
      <c r="B545"/>
    </row>
    <row r="546" spans="2:2" x14ac:dyDescent="0.3">
      <c r="B546"/>
    </row>
    <row r="547" spans="2:2" x14ac:dyDescent="0.3">
      <c r="B547"/>
    </row>
    <row r="548" spans="2:2" x14ac:dyDescent="0.3">
      <c r="B548"/>
    </row>
    <row r="549" spans="2:2" x14ac:dyDescent="0.3">
      <c r="B549"/>
    </row>
    <row r="550" spans="2:2" x14ac:dyDescent="0.3">
      <c r="B550"/>
    </row>
    <row r="551" spans="2:2" x14ac:dyDescent="0.3">
      <c r="B551"/>
    </row>
    <row r="552" spans="2:2" x14ac:dyDescent="0.3">
      <c r="B552"/>
    </row>
    <row r="553" spans="2:2" x14ac:dyDescent="0.3">
      <c r="B553"/>
    </row>
    <row r="554" spans="2:2" x14ac:dyDescent="0.3">
      <c r="B554"/>
    </row>
    <row r="555" spans="2:2" x14ac:dyDescent="0.3">
      <c r="B555"/>
    </row>
    <row r="556" spans="2:2" x14ac:dyDescent="0.3">
      <c r="B556"/>
    </row>
    <row r="557" spans="2:2" x14ac:dyDescent="0.3">
      <c r="B557"/>
    </row>
    <row r="558" spans="2:2" x14ac:dyDescent="0.3">
      <c r="B558"/>
    </row>
    <row r="559" spans="2:2" x14ac:dyDescent="0.3">
      <c r="B559"/>
    </row>
    <row r="560" spans="2:2" x14ac:dyDescent="0.3">
      <c r="B560"/>
    </row>
    <row r="561" spans="2:2" x14ac:dyDescent="0.3">
      <c r="B561"/>
    </row>
    <row r="562" spans="2:2" x14ac:dyDescent="0.3">
      <c r="B562"/>
    </row>
    <row r="563" spans="2:2" x14ac:dyDescent="0.3">
      <c r="B563"/>
    </row>
    <row r="564" spans="2:2" x14ac:dyDescent="0.3">
      <c r="B564"/>
    </row>
    <row r="565" spans="2:2" x14ac:dyDescent="0.3">
      <c r="B565"/>
    </row>
    <row r="566" spans="2:2" x14ac:dyDescent="0.3">
      <c r="B566"/>
    </row>
    <row r="567" spans="2:2" x14ac:dyDescent="0.3">
      <c r="B567"/>
    </row>
    <row r="568" spans="2:2" x14ac:dyDescent="0.3">
      <c r="B568"/>
    </row>
    <row r="569" spans="2:2" x14ac:dyDescent="0.3">
      <c r="B569"/>
    </row>
    <row r="570" spans="2:2" x14ac:dyDescent="0.3">
      <c r="B570"/>
    </row>
    <row r="571" spans="2:2" x14ac:dyDescent="0.3">
      <c r="B571"/>
    </row>
    <row r="572" spans="2:2" x14ac:dyDescent="0.3">
      <c r="B572"/>
    </row>
    <row r="573" spans="2:2" x14ac:dyDescent="0.3">
      <c r="B573"/>
    </row>
    <row r="574" spans="2:2" x14ac:dyDescent="0.3">
      <c r="B574"/>
    </row>
    <row r="575" spans="2:2" x14ac:dyDescent="0.3">
      <c r="B575"/>
    </row>
    <row r="576" spans="2:2" x14ac:dyDescent="0.3">
      <c r="B576"/>
    </row>
    <row r="577" spans="2:2" x14ac:dyDescent="0.3">
      <c r="B577"/>
    </row>
    <row r="578" spans="2:2" x14ac:dyDescent="0.3">
      <c r="B578"/>
    </row>
    <row r="579" spans="2:2" x14ac:dyDescent="0.3">
      <c r="B579"/>
    </row>
    <row r="580" spans="2:2" x14ac:dyDescent="0.3">
      <c r="B580"/>
    </row>
    <row r="581" spans="2:2" x14ac:dyDescent="0.3">
      <c r="B581"/>
    </row>
    <row r="582" spans="2:2" x14ac:dyDescent="0.3">
      <c r="B582"/>
    </row>
    <row r="583" spans="2:2" x14ac:dyDescent="0.3">
      <c r="B583"/>
    </row>
    <row r="584" spans="2:2" x14ac:dyDescent="0.3">
      <c r="B584"/>
    </row>
    <row r="585" spans="2:2" x14ac:dyDescent="0.3">
      <c r="B585"/>
    </row>
    <row r="586" spans="2:2" x14ac:dyDescent="0.3">
      <c r="B586"/>
    </row>
    <row r="587" spans="2:2" x14ac:dyDescent="0.3">
      <c r="B587"/>
    </row>
    <row r="588" spans="2:2" x14ac:dyDescent="0.3">
      <c r="B588"/>
    </row>
    <row r="589" spans="2:2" x14ac:dyDescent="0.3">
      <c r="B589"/>
    </row>
    <row r="590" spans="2:2" x14ac:dyDescent="0.3">
      <c r="B590"/>
    </row>
    <row r="591" spans="2:2" x14ac:dyDescent="0.3">
      <c r="B591"/>
    </row>
    <row r="592" spans="2:2" x14ac:dyDescent="0.3">
      <c r="B592"/>
    </row>
    <row r="593" spans="2:2" x14ac:dyDescent="0.3">
      <c r="B593"/>
    </row>
    <row r="594" spans="2:2" x14ac:dyDescent="0.3">
      <c r="B594"/>
    </row>
    <row r="595" spans="2:2" x14ac:dyDescent="0.3">
      <c r="B595"/>
    </row>
    <row r="596" spans="2:2" x14ac:dyDescent="0.3">
      <c r="B596"/>
    </row>
    <row r="597" spans="2:2" x14ac:dyDescent="0.3">
      <c r="B597"/>
    </row>
    <row r="598" spans="2:2" x14ac:dyDescent="0.3">
      <c r="B598"/>
    </row>
    <row r="599" spans="2:2" x14ac:dyDescent="0.3">
      <c r="B599"/>
    </row>
    <row r="600" spans="2:2" x14ac:dyDescent="0.3">
      <c r="B600"/>
    </row>
    <row r="601" spans="2:2" x14ac:dyDescent="0.3">
      <c r="B601"/>
    </row>
    <row r="602" spans="2:2" x14ac:dyDescent="0.3">
      <c r="B602"/>
    </row>
    <row r="603" spans="2:2" x14ac:dyDescent="0.3">
      <c r="B603"/>
    </row>
    <row r="604" spans="2:2" x14ac:dyDescent="0.3">
      <c r="B604"/>
    </row>
    <row r="605" spans="2:2" x14ac:dyDescent="0.3">
      <c r="B605"/>
    </row>
    <row r="606" spans="2:2" x14ac:dyDescent="0.3">
      <c r="B606"/>
    </row>
    <row r="607" spans="2:2" x14ac:dyDescent="0.3">
      <c r="B607"/>
    </row>
    <row r="608" spans="2:2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  <row r="641" spans="2:2" x14ac:dyDescent="0.3">
      <c r="B641"/>
    </row>
    <row r="642" spans="2:2" x14ac:dyDescent="0.3">
      <c r="B642"/>
    </row>
    <row r="643" spans="2:2" x14ac:dyDescent="0.3">
      <c r="B643"/>
    </row>
    <row r="644" spans="2:2" x14ac:dyDescent="0.3">
      <c r="B644"/>
    </row>
    <row r="645" spans="2:2" x14ac:dyDescent="0.3">
      <c r="B645"/>
    </row>
    <row r="646" spans="2:2" x14ac:dyDescent="0.3">
      <c r="B646"/>
    </row>
    <row r="647" spans="2:2" x14ac:dyDescent="0.3">
      <c r="B647"/>
    </row>
    <row r="648" spans="2:2" x14ac:dyDescent="0.3">
      <c r="B648"/>
    </row>
    <row r="649" spans="2:2" x14ac:dyDescent="0.3">
      <c r="B649"/>
    </row>
    <row r="650" spans="2:2" x14ac:dyDescent="0.3">
      <c r="B650"/>
    </row>
    <row r="651" spans="2:2" x14ac:dyDescent="0.3">
      <c r="B651"/>
    </row>
    <row r="652" spans="2:2" x14ac:dyDescent="0.3">
      <c r="B652"/>
    </row>
    <row r="653" spans="2:2" x14ac:dyDescent="0.3">
      <c r="B653"/>
    </row>
    <row r="654" spans="2:2" x14ac:dyDescent="0.3">
      <c r="B654"/>
    </row>
    <row r="655" spans="2:2" x14ac:dyDescent="0.3">
      <c r="B655"/>
    </row>
    <row r="656" spans="2:2" x14ac:dyDescent="0.3">
      <c r="B656"/>
    </row>
    <row r="657" spans="2:2" x14ac:dyDescent="0.3">
      <c r="B657"/>
    </row>
    <row r="658" spans="2:2" x14ac:dyDescent="0.3">
      <c r="B658"/>
    </row>
    <row r="659" spans="2:2" x14ac:dyDescent="0.3">
      <c r="B659"/>
    </row>
    <row r="660" spans="2:2" x14ac:dyDescent="0.3">
      <c r="B660"/>
    </row>
    <row r="661" spans="2:2" x14ac:dyDescent="0.3">
      <c r="B661"/>
    </row>
    <row r="662" spans="2:2" x14ac:dyDescent="0.3">
      <c r="B662"/>
    </row>
    <row r="663" spans="2:2" x14ac:dyDescent="0.3">
      <c r="B663"/>
    </row>
    <row r="664" spans="2:2" x14ac:dyDescent="0.3">
      <c r="B664"/>
    </row>
    <row r="665" spans="2:2" x14ac:dyDescent="0.3">
      <c r="B665"/>
    </row>
    <row r="666" spans="2:2" x14ac:dyDescent="0.3">
      <c r="B666"/>
    </row>
    <row r="667" spans="2:2" x14ac:dyDescent="0.3">
      <c r="B667"/>
    </row>
    <row r="668" spans="2:2" x14ac:dyDescent="0.3">
      <c r="B668"/>
    </row>
    <row r="669" spans="2:2" x14ac:dyDescent="0.3">
      <c r="B669"/>
    </row>
    <row r="670" spans="2:2" x14ac:dyDescent="0.3">
      <c r="B670"/>
    </row>
    <row r="671" spans="2:2" x14ac:dyDescent="0.3">
      <c r="B671"/>
    </row>
    <row r="672" spans="2:2" x14ac:dyDescent="0.3">
      <c r="B672"/>
    </row>
    <row r="673" spans="2:2" x14ac:dyDescent="0.3">
      <c r="B673"/>
    </row>
    <row r="674" spans="2:2" x14ac:dyDescent="0.3">
      <c r="B674"/>
    </row>
    <row r="675" spans="2:2" x14ac:dyDescent="0.3">
      <c r="B675"/>
    </row>
    <row r="676" spans="2:2" x14ac:dyDescent="0.3">
      <c r="B676"/>
    </row>
    <row r="677" spans="2:2" x14ac:dyDescent="0.3">
      <c r="B677"/>
    </row>
    <row r="678" spans="2:2" x14ac:dyDescent="0.3">
      <c r="B678"/>
    </row>
    <row r="679" spans="2:2" x14ac:dyDescent="0.3">
      <c r="B679"/>
    </row>
    <row r="680" spans="2:2" x14ac:dyDescent="0.3">
      <c r="B680"/>
    </row>
    <row r="681" spans="2:2" x14ac:dyDescent="0.3">
      <c r="B681"/>
    </row>
    <row r="682" spans="2:2" x14ac:dyDescent="0.3">
      <c r="B68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CONTRATOS TRLCSP</vt:lpstr>
      <vt:lpstr>Cálculos</vt:lpstr>
      <vt:lpstr>'CONTRATOS TRLCSP'!Área_de_impresión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Penelope</dc:creator>
  <cp:lastModifiedBy>Penélope Mérida Leal</cp:lastModifiedBy>
  <cp:lastPrinted>2025-01-29T10:20:11Z</cp:lastPrinted>
  <dcterms:created xsi:type="dcterms:W3CDTF">2025-01-29T10:00:26Z</dcterms:created>
  <dcterms:modified xsi:type="dcterms:W3CDTF">2026-10-06T10:40:09Z</dcterms:modified>
</cp:coreProperties>
</file>